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taya\Desktop\Work\2567\ประเมินผล2567\SAR2567\"/>
    </mc:Choice>
  </mc:AlternateContent>
  <xr:revisionPtr revIDLastSave="0" documentId="13_ncr:1_{CC2D49D5-A327-42B2-B656-9C8BDD69DBB9}" xr6:coauthVersionLast="47" xr6:coauthVersionMax="47" xr10:uidLastSave="{00000000-0000-0000-0000-000000000000}"/>
  <bookViews>
    <workbookView xWindow="-108" yWindow="-108" windowWidth="23256" windowHeight="12456" xr2:uid="{458BA186-8514-47F4-9C4E-6DE20F9622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34" i="1"/>
  <c r="K10" i="1"/>
  <c r="K92" i="1" l="1"/>
  <c r="L93" i="1"/>
  <c r="K93" i="1"/>
  <c r="L111" i="1"/>
  <c r="M111" i="1" s="1"/>
  <c r="K111" i="1"/>
  <c r="L88" i="1"/>
  <c r="M88" i="1" s="1"/>
  <c r="K88" i="1"/>
  <c r="K90" i="1" l="1"/>
  <c r="L90" i="1" s="1"/>
  <c r="M90" i="1" s="1"/>
  <c r="M93" i="1"/>
  <c r="L116" i="1" l="1"/>
  <c r="M116" i="1" s="1"/>
  <c r="K116" i="1"/>
  <c r="L115" i="1"/>
  <c r="M115" i="1" s="1"/>
  <c r="K115" i="1"/>
  <c r="L114" i="1"/>
  <c r="M114" i="1" s="1"/>
  <c r="K114" i="1"/>
  <c r="L113" i="1"/>
  <c r="M113" i="1" s="1"/>
  <c r="K113" i="1"/>
  <c r="L132" i="1"/>
  <c r="M132" i="1" s="1"/>
  <c r="K132" i="1"/>
  <c r="L152" i="1"/>
  <c r="M152" i="1" s="1"/>
  <c r="K152" i="1"/>
  <c r="L151" i="1"/>
  <c r="M151" i="1" s="1"/>
  <c r="K151" i="1"/>
  <c r="L150" i="1"/>
  <c r="M150" i="1" s="1"/>
  <c r="K150" i="1"/>
  <c r="L149" i="1"/>
  <c r="M149" i="1" s="1"/>
  <c r="K149" i="1"/>
  <c r="L148" i="1"/>
  <c r="M148" i="1" s="1"/>
  <c r="K148" i="1"/>
  <c r="L147" i="1"/>
  <c r="M147" i="1" s="1"/>
  <c r="K147" i="1"/>
  <c r="L146" i="1"/>
  <c r="M146" i="1" s="1"/>
  <c r="K146" i="1"/>
  <c r="L145" i="1"/>
  <c r="M145" i="1" s="1"/>
  <c r="K145" i="1"/>
  <c r="L144" i="1"/>
  <c r="M144" i="1" s="1"/>
  <c r="K144" i="1"/>
  <c r="L143" i="1"/>
  <c r="M143" i="1" s="1"/>
  <c r="K143" i="1"/>
  <c r="L141" i="1"/>
  <c r="M141" i="1" s="1"/>
  <c r="K141" i="1"/>
  <c r="L140" i="1"/>
  <c r="M140" i="1" s="1"/>
  <c r="K140" i="1"/>
  <c r="L139" i="1"/>
  <c r="M139" i="1" s="1"/>
  <c r="K139" i="1"/>
  <c r="L137" i="1"/>
  <c r="M137" i="1" s="1"/>
  <c r="K137" i="1"/>
  <c r="L136" i="1"/>
  <c r="M136" i="1" s="1"/>
  <c r="K136" i="1"/>
  <c r="L135" i="1"/>
  <c r="M135" i="1" s="1"/>
  <c r="K135" i="1"/>
  <c r="L134" i="1"/>
  <c r="M134" i="1" s="1"/>
  <c r="K134" i="1"/>
  <c r="L133" i="1"/>
  <c r="M133" i="1" s="1"/>
  <c r="K133" i="1"/>
  <c r="K131" i="1"/>
  <c r="K130" i="1"/>
  <c r="L129" i="1"/>
  <c r="M129" i="1" s="1"/>
  <c r="K129" i="1"/>
  <c r="L128" i="1"/>
  <c r="M128" i="1" s="1"/>
  <c r="K128" i="1"/>
  <c r="L127" i="1"/>
  <c r="M127" i="1" s="1"/>
  <c r="K127" i="1"/>
  <c r="L126" i="1"/>
  <c r="M126" i="1" s="1"/>
  <c r="K126" i="1"/>
  <c r="L125" i="1"/>
  <c r="M125" i="1" s="1"/>
  <c r="K125" i="1"/>
  <c r="L123" i="1"/>
  <c r="M123" i="1" s="1"/>
  <c r="K123" i="1"/>
  <c r="L122" i="1"/>
  <c r="M122" i="1" s="1"/>
  <c r="K122" i="1"/>
  <c r="L120" i="1"/>
  <c r="M120" i="1" s="1"/>
  <c r="K120" i="1"/>
  <c r="L119" i="1"/>
  <c r="M119" i="1" s="1"/>
  <c r="K119" i="1"/>
  <c r="L112" i="1"/>
  <c r="M112" i="1" s="1"/>
  <c r="K112" i="1"/>
  <c r="L110" i="1"/>
  <c r="M110" i="1" s="1"/>
  <c r="K110" i="1"/>
  <c r="K109" i="1"/>
  <c r="L109" i="1" s="1"/>
  <c r="M109" i="1" s="1"/>
  <c r="K108" i="1"/>
  <c r="L108" i="1" s="1"/>
  <c r="M108" i="1" s="1"/>
  <c r="K107" i="1"/>
  <c r="L107" i="1" s="1"/>
  <c r="M107" i="1" s="1"/>
  <c r="L105" i="1"/>
  <c r="M105" i="1" s="1"/>
  <c r="K105" i="1"/>
  <c r="L104" i="1"/>
  <c r="M104" i="1" s="1"/>
  <c r="K104" i="1"/>
  <c r="L103" i="1"/>
  <c r="M103" i="1" s="1"/>
  <c r="K103" i="1"/>
  <c r="L101" i="1"/>
  <c r="M101" i="1" s="1"/>
  <c r="K101" i="1"/>
  <c r="L100" i="1"/>
  <c r="M100" i="1" s="1"/>
  <c r="K100" i="1"/>
  <c r="L99" i="1"/>
  <c r="M99" i="1" s="1"/>
  <c r="K99" i="1"/>
  <c r="L98" i="1"/>
  <c r="M98" i="1" s="1"/>
  <c r="K98" i="1"/>
  <c r="L97" i="1"/>
  <c r="M97" i="1" s="1"/>
  <c r="K97" i="1"/>
  <c r="L96" i="1"/>
  <c r="M96" i="1" s="1"/>
  <c r="K96" i="1"/>
  <c r="L92" i="1"/>
  <c r="M92" i="1" s="1"/>
  <c r="K91" i="1"/>
  <c r="L91" i="1" s="1"/>
  <c r="M91" i="1" s="1"/>
  <c r="L89" i="1"/>
  <c r="M89" i="1" s="1"/>
  <c r="K89" i="1"/>
  <c r="K86" i="1"/>
  <c r="K85" i="1"/>
  <c r="K84" i="1"/>
  <c r="K83" i="1"/>
  <c r="K82" i="1"/>
  <c r="K81" i="1"/>
  <c r="K80" i="1"/>
  <c r="L79" i="1"/>
  <c r="M79" i="1" s="1"/>
  <c r="K79" i="1"/>
  <c r="L78" i="1"/>
  <c r="M78" i="1" s="1"/>
  <c r="K78" i="1"/>
  <c r="L77" i="1"/>
  <c r="M77" i="1" s="1"/>
  <c r="K77" i="1"/>
  <c r="L76" i="1"/>
  <c r="M76" i="1" s="1"/>
  <c r="K76" i="1"/>
  <c r="L75" i="1"/>
  <c r="M75" i="1" s="1"/>
  <c r="K75" i="1"/>
  <c r="L74" i="1"/>
  <c r="M74" i="1" s="1"/>
  <c r="K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L69" i="1"/>
  <c r="M69" i="1" s="1"/>
  <c r="K69" i="1"/>
  <c r="L68" i="1"/>
  <c r="M68" i="1" s="1"/>
  <c r="K68" i="1"/>
  <c r="L67" i="1"/>
  <c r="M67" i="1" s="1"/>
  <c r="K67" i="1"/>
  <c r="L66" i="1"/>
  <c r="M66" i="1" s="1"/>
  <c r="K66" i="1"/>
  <c r="L62" i="1"/>
  <c r="M62" i="1" s="1"/>
  <c r="K61" i="1"/>
  <c r="K60" i="1"/>
  <c r="K59" i="1"/>
  <c r="K58" i="1"/>
  <c r="K57" i="1"/>
  <c r="L56" i="1"/>
  <c r="M56" i="1" s="1"/>
  <c r="K56" i="1"/>
  <c r="K55" i="1"/>
  <c r="K54" i="1"/>
  <c r="L53" i="1"/>
  <c r="M53" i="1" s="1"/>
  <c r="K53" i="1"/>
  <c r="L52" i="1"/>
  <c r="M52" i="1" s="1"/>
  <c r="K52" i="1"/>
  <c r="L51" i="1"/>
  <c r="M51" i="1" s="1"/>
  <c r="K51" i="1"/>
  <c r="L50" i="1"/>
  <c r="M50" i="1" s="1"/>
  <c r="K50" i="1"/>
  <c r="L49" i="1"/>
  <c r="M49" i="1" s="1"/>
  <c r="K49" i="1"/>
  <c r="L48" i="1"/>
  <c r="M48" i="1" s="1"/>
  <c r="K48" i="1"/>
  <c r="L45" i="1"/>
  <c r="M45" i="1" s="1"/>
  <c r="K45" i="1"/>
  <c r="L46" i="1"/>
  <c r="M46" i="1" s="1"/>
  <c r="K46" i="1"/>
  <c r="L44" i="1"/>
  <c r="M44" i="1" s="1"/>
  <c r="K44" i="1"/>
  <c r="L43" i="1"/>
  <c r="M43" i="1" s="1"/>
  <c r="K43" i="1"/>
  <c r="K40" i="1"/>
  <c r="L40" i="1" s="1"/>
  <c r="M40" i="1" s="1"/>
  <c r="L41" i="1"/>
  <c r="K41" i="1"/>
  <c r="L39" i="1"/>
  <c r="M39" i="1" s="1"/>
  <c r="K39" i="1"/>
  <c r="L38" i="1"/>
  <c r="M38" i="1" s="1"/>
  <c r="K38" i="1"/>
  <c r="L36" i="1"/>
  <c r="M36" i="1" s="1"/>
  <c r="K36" i="1"/>
  <c r="L34" i="1"/>
  <c r="M34" i="1" s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K29" i="1"/>
  <c r="K28" i="1"/>
  <c r="K27" i="1"/>
  <c r="K26" i="1"/>
  <c r="K25" i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K13" i="1"/>
  <c r="L12" i="1"/>
  <c r="M12" i="1" s="1"/>
  <c r="K12" i="1"/>
  <c r="L10" i="1"/>
  <c r="L9" i="1"/>
  <c r="K9" i="1"/>
  <c r="L8" i="1"/>
  <c r="K8" i="1"/>
  <c r="M10" i="1" l="1"/>
  <c r="M9" i="1"/>
  <c r="M41" i="1"/>
  <c r="M8" i="1"/>
</calcChain>
</file>

<file path=xl/sharedStrings.xml><?xml version="1.0" encoding="utf-8"?>
<sst xmlns="http://schemas.openxmlformats.org/spreadsheetml/2006/main" count="166" uniqueCount="161">
  <si>
    <t>KPI</t>
  </si>
  <si>
    <t>น้ำหนัก</t>
  </si>
  <si>
    <t>เป้าหมาย</t>
  </si>
  <si>
    <t>เกณฑ์การให้คะแนน</t>
  </si>
  <si>
    <t>ข้อมูลดิบ</t>
  </si>
  <si>
    <t>ร้อยละ</t>
  </si>
  <si>
    <t>คะแนน</t>
  </si>
  <si>
    <t>แปลผล</t>
  </si>
  <si>
    <t>A</t>
  </si>
  <si>
    <t>ผลงาน</t>
  </si>
  <si>
    <t>B</t>
  </si>
  <si>
    <r>
      <rPr>
        <sz val="14"/>
        <color rgb="FF00B050"/>
        <rFont val="TH SarabunPSK"/>
        <family val="2"/>
      </rPr>
      <t>Yes</t>
    </r>
    <r>
      <rPr>
        <sz val="14"/>
        <rFont val="TH SarabunPSK"/>
        <family val="2"/>
      </rPr>
      <t>|</t>
    </r>
    <r>
      <rPr>
        <sz val="14"/>
        <color rgb="FFC00000"/>
        <rFont val="TH SarabunPSK"/>
        <family val="2"/>
      </rPr>
      <t>No</t>
    </r>
  </si>
  <si>
    <t xml:space="preserve">หญิงมีครรภ์ได้รับการตรวจสุขภาพช่องปากและขัดทำความสะอาดฟัน  </t>
  </si>
  <si>
    <t>ร้อยละหมู่บ้านผ่านเกณฑ์หมู่บ้านจัดการสุขภาพบึงกาฬ 5 ดี พลัสฯ</t>
  </si>
  <si>
    <t>ร้อยละของโรงพยาบาล/สถานพยาบาลฯมีคลินิกส่งเสริมการบุตรยาก</t>
  </si>
  <si>
    <t>ร้อยละของเด็กอายุ 0-5 ปี สูงดีสมส่วนและส่วนสูงเฉลี่ยที่อายุ 5 ปี</t>
  </si>
  <si>
    <t>ร้อยละความครอบคลุมของเด็ก 9,18,30,42 และ 60 เดือน ได้รับการตรวจคัดกรองพัฒนาการ</t>
  </si>
  <si>
    <t>ร้อยละเด็กอายุ 9,18,30,42 และ 60 เดือนที่สงสัยพัฒนาการล่าช้าได้รับการค้นพบ</t>
  </si>
  <si>
    <t>ร้อยละความครอบคลุมของเด็ก 9,18,30,42 และ 60 เดือน สงสัยพัฒนาการล่าช้าและล่าช้าได้รับการตรวจ</t>
  </si>
  <si>
    <t>ระดับความสำเร็จการดำเนินงานเด็กปฐมวัย (0-5 ปี) ของ คปสอ.</t>
  </si>
  <si>
    <t>คะแนนความสำเร็จการขับเคลื่อนการดำเนินงานดูแลส่งเสริมสุขภาพกลุ่มผู้สูงอายุ</t>
  </si>
  <si>
    <t xml:space="preserve">ผู้สูงอายุติดบ้านติดเตียงได้รับการตรวจสุขภาพช่องปาก  </t>
  </si>
  <si>
    <t>ร้อยละของอำเภอผ่านเกณฑ์การประเมินการพัฒนาคุณภาพชีวิตที่มีคุณภาพ</t>
  </si>
  <si>
    <t>ร้อยละของสถานที่จำหน่ายอาหารผ่านเกณฑ์มาตรฐานตามกฎหมายที่กำหนด</t>
  </si>
  <si>
    <t>ร้อยละผลการดำเนินงานการตรวจสอบอาหารและผลิตภัณฑ์สุขภาพตามเกณฑ์มาตรฐานที่กำหนด</t>
  </si>
  <si>
    <t xml:space="preserve">ระดับความสำเร็จในการดำเนินงานพัฒนาศักยภาพภาคีเครือข่ายด้านการคุ้มครองผู้บริโภค </t>
  </si>
  <si>
    <t>จำนวนการจัดตั้งหน่วยบริการปฐมภูมิและเครือข่ายหน่วยบริการปฐมภูมิ</t>
  </si>
  <si>
    <t>ความสำเร็จการดำเนินงานฝากครรภ์คุณภาพ</t>
  </si>
  <si>
    <t>ความสำเร็จการพัฒนาสถานบริการที่มีการคลอดมาตรฐาน</t>
  </si>
  <si>
    <t>อัตราตายทารกไทยแรกเกิดอายุน้อยกว่าหรือเท่ากับ 28 วัน</t>
  </si>
  <si>
    <t>อัตราตายผู้ป่วยติดเชื้อในกระแสเลือดแบบรุนแรง</t>
  </si>
  <si>
    <t>อัตราตายของผู้ป่วยโรคกล้ามเนื้อหัวใจตายเฉียบพลันชนิด STEMIฯ</t>
  </si>
  <si>
    <t xml:space="preserve">อัตราตายของผู้ป่วยโรคหลอดเลือดสมอง </t>
  </si>
  <si>
    <t>ความสำเร็จในการดำเนินงานเพื่อลดอัตราการเสียชีวิตของผู้เจ็บป่วยวิกฤตฉุกเฉิน</t>
  </si>
  <si>
    <t>คะแนนความสำเร็จของการดูแลผู้ป่วยโรคซึมเศร้าและการป้องกันการฆ่าตัวตาย</t>
  </si>
  <si>
    <t>ร้อยละของผู้ป่วยยาเสพติดเข้าสู่กระบวนการบำบัดรักษาฯ</t>
  </si>
  <si>
    <t xml:space="preserve">หน่วยบริการปฐมภูมิที่ให้บริการสุขภาพช่องปากที่มีคุณภาพ </t>
  </si>
  <si>
    <t>จำนวนครั้งบริการสุขภาพช่องปากต่อผู้ให้บริการทันตกรรม</t>
  </si>
  <si>
    <t>หน่วยบริการผ่านเกณฑ์มาตรฐานดำเนินงานคุณภาพบริการแพทย์แผนไทยการแพทย์ฯ</t>
  </si>
  <si>
    <t>ร้อยละการตรวจติดตามยืนยันวินิจฉัยกลุ่มสงสัยป่วยโรคเบาหวาน</t>
  </si>
  <si>
    <t>ร้อยละการตรวจติดตามยืนยันวินิจฉัยกลุ่มสงสัยป่วยโรคความดันโลหิตสูง</t>
  </si>
  <si>
    <t>ร้อยละของผู้ป่วยเบาหวานที่ควบคุมระดับน้ำตาลในเลือดได้ดี</t>
  </si>
  <si>
    <t>ร้อยละของผู้ป่วยโรคความดันโลหิตสูงที่ควบคุมระดับความดันโลหิตได้ดี</t>
  </si>
  <si>
    <t xml:space="preserve">โรงพยาบาลผ่านการประเมินคลินิกชะลอไตเสื่อมคุณภาพ </t>
  </si>
  <si>
    <t>ใบส่งต่อผู้ป่วย Electronic (e - refer) ผ่านโปรแกรม Smart Refer</t>
  </si>
  <si>
    <t xml:space="preserve">ร้อยละการให้การดูแลตามแผนการดูแลล่วงหน้า (Advance Care Planning) </t>
  </si>
  <si>
    <t>การใช้ยาอย่างสมเหตุผลในโรงพยาบาล (RDU Hospital)</t>
  </si>
  <si>
    <t>ระดับความสำเร็จของการดำเนินงานการดูแลรักษาโรคมะเร็งครบวงจร</t>
  </si>
  <si>
    <t>สถานบริการสังกัดสำนักงานปลัดกระทรวงสาธารณสุขที่ผ่านเกณฑ์การประเมินตามนโยบาย EMS</t>
  </si>
  <si>
    <t xml:space="preserve">ร้อยละของโรงพยาบาลและหน่วยบริการ PCU/NPCU ที่มีความสำเร็จของจัดบริการระบบการแพทย์ทางไกล </t>
  </si>
  <si>
    <t>โรงพยาบาลผ่านเกณฑ์การพัฒนาโรงพยาบาลอัจฉริยะ</t>
  </si>
  <si>
    <t>โรงพยาบาลที่ยื่นขอรับรอง HAIT</t>
  </si>
  <si>
    <t xml:space="preserve">ร้อยละของโรงพยาบาลสังกัดกระทรวงสาธารณสุขมีคุณภาพมาตรฐานผ่านการรับรอง HA </t>
  </si>
  <si>
    <t>ตัวชี้วัดยุทธศาสตร์</t>
  </si>
  <si>
    <t xml:space="preserve">ร้อยละความครอบคลุมของเด็กอายุครบ 0 - 5 ปี ที่ได้รับวัคซีน ตามแผนงานการสร้างเสริมภูมิคุ้มกันโรค </t>
  </si>
  <si>
    <t>เด็กอายุ 6 ปี ได้รับการเคลือบหลุมร่องฟันกรามแท้</t>
  </si>
  <si>
    <t>คะแนนความสำเร็จของการส่งเสริมการดำเนินงานโรงเรียนส่งเสริมสุขภาพ</t>
  </si>
  <si>
    <r>
      <t>คะแนน</t>
    </r>
    <r>
      <rPr>
        <sz val="15"/>
        <color theme="1"/>
        <rFont val="TH Sarabun New"/>
        <family val="2"/>
      </rPr>
      <t>ความสำเร็จของการป้องกันและแก้ไขปัญหาการตั้งครรภ์ในวัยรุ่น</t>
    </r>
    <r>
      <rPr>
        <sz val="16"/>
        <color theme="1"/>
        <rFont val="TH Sarabun New"/>
        <family val="2"/>
      </rPr>
      <t>ระดับอำเภอ</t>
    </r>
  </si>
  <si>
    <t>ระดับความสำเร็จของการดำเนินงานโครงการ TO BE NUMBER ONE</t>
  </si>
  <si>
    <t>ประชากรวัยทำงานอายุ 19 – 59 ปี มีดัชนีมวลกายปกติ</t>
  </si>
  <si>
    <t>ความสำเร็จของการรักษาผู้ป่วยวัณโรคปอด</t>
  </si>
  <si>
    <t>ความสำเร็จของการส่งเสริมสุขภาพและปรับเปลี่ยนพฤติกรรมป้องกันโรคในกลุ่มพระสงฆ์ สามเณร แม่ชี</t>
  </si>
  <si>
    <t>ร้อยละความสำเร็จในการจัดการภาวะฉุกเฉินทางสาธารณสุขของหน่วยงานระดับอำเภอ</t>
  </si>
  <si>
    <t>ร้อยละของอำเภอผ่านเกณฑ์มาตรฐานทีมเฝ้าระวังสอบสวนควบคุมโรคและภัยสุขภาพ (SRRT)</t>
  </si>
  <si>
    <t>ร้อยละของกลุ่มประชากรหลักที่เข้าถึงบริการป้องกันเอชไอวีและโรคติดต่อทางเพศสัมพันธ์เชิงรุก</t>
  </si>
  <si>
    <t>ร้อยละความสำเร็จของการควบคุมป้องกันโรคไข้เลือดออก</t>
  </si>
  <si>
    <t xml:space="preserve">ระดับความสำเร็จของโรงพยาบาลที่พัฒนาอนามัยสิ่งแวดล้อมได้ตามเกณฑ์ GREEN &amp; CLEAN </t>
  </si>
  <si>
    <t>ร้อยละของโรงพยาบาลส่งเสริมสุขภาพตำบล (รพ.สต.) พัฒนาอนามัยสิ่งแวดล้อมได้ตามเกณฑ์</t>
  </si>
  <si>
    <t>ระดับความสำเร็จในการดำเนินงานตาม พรบ.โรคจากการประกอบอาชีพและโรคจากสิ่งแวดล้อม</t>
  </si>
  <si>
    <t>ร้อยละผลการดำเนินงานโรงพยาบาลอาหารปลอดภัย</t>
  </si>
  <si>
    <t xml:space="preserve">คะแนนความสำเร็จของการดูแลผู้ป่วยผู้ป่วย Thalassemia </t>
  </si>
  <si>
    <t>ระดับความสำเร็จในการดำเนินงานการดูแลรักษาผู้ป่วยโรคปอดอุดกั้นเรื้อรังและโรคหืด</t>
  </si>
  <si>
    <t>ร้อยละของ ผู้ป่วย Intermediate care  ได้รับการบริบาลฟื้นสภาพระยะกลาง</t>
  </si>
  <si>
    <t>ระดับความสำเร็จของการดำเนินงานป้องกันการบาดเจ็บจากอุบัติเหตุทางถนน</t>
  </si>
  <si>
    <t xml:space="preserve">ร้อยละของการดำเนินงานตรวจคัดกรอง ส่งต่อ และผ่าตัดผู้ป่วยต้อกระจกชนิดบอด </t>
  </si>
  <si>
    <t>ร้อยละการแก้ไขปัญหาโรคพยาธิใบไม้ตับและมะเร็งท่อน้ำดีของตำบลจัดการสุขภาพ</t>
  </si>
  <si>
    <t>ผลการดำเนินงานแพทย์แผนไทยและการแพทย์ทางเลือก</t>
  </si>
  <si>
    <t>ร้อยละชุมชนมีการดำเนินการจัดการสุขภาพที่เหมาะสมให้กับประชาชน</t>
  </si>
  <si>
    <t xml:space="preserve">อสม. มีศักยภาพในการจัดบริการปฐมภูมิขั้นพื้นฐานโดยใช้เทคโนโลยีดิจิทัล </t>
  </si>
  <si>
    <t xml:space="preserve">แกนนำสุขภาพมีศักยภาพในการจัดการสุขภาพตนเองและชุมชน </t>
  </si>
  <si>
    <t>ระดับความสำเร็จของอำเภอที่ผ่านการประเมินการพัฒนาคุณภาพองค์กรด้วยกิจกรรม 5ส</t>
  </si>
  <si>
    <t>การพัฒนาทักษะความเข้าใจและใช้เทคโนโลยีดิจิทัล (Digital literacy)</t>
  </si>
  <si>
    <t>องค์กรแห่งความสุขที่มีคุณภาพระดับอำเภอ</t>
  </si>
  <si>
    <t>หน่วยบริการมีระบบข้อมูลข่าวสารเทคโนโลยีสารสนเทศที่มีคุณภาพ</t>
  </si>
  <si>
    <t>คะแนนความสำเร็จของสำนักสาธารณสุขอำเภอที่ดำเนินการเกณฑ์ PMQA ที่กำหนด</t>
  </si>
  <si>
    <t>ร้อยละผลงานวิจัย/R2R/นวัตกรรมหรือเทคโนโลยีสุขภาพ ที่ให้หน่วยงานต่างๆนำไปใช้ประโยชน์</t>
  </si>
  <si>
    <t>ร้อยละผลการดำเนินงานเพิ่มประสิทธิภาพด้านวัสดุการแพทย์ทั่วไป</t>
  </si>
  <si>
    <t>ร้อยละผลการดำเนินงานเพิ่มประสิทธิภาพด้านวัสดุทันตกรรม</t>
  </si>
  <si>
    <t>ร้อยละผลการดำเนินงานเพิ่มประสิทธิภาพด้านวัสดุทางห้องปฏิบัติการ</t>
  </si>
  <si>
    <t>ร้อยละผลการดำเนินงานเพิ่มประสิทธิภาพด้านวัสดุยา</t>
  </si>
  <si>
    <t xml:space="preserve">ประเมินการตรวจสอบภายใน </t>
  </si>
  <si>
    <t>หน่วยงานในสังกัดสำนักงานสาธารณสุขจังหวัดบึงกาฬผ่านเกณฑ์การประเมิน ITA</t>
  </si>
  <si>
    <t>ร้อยละของหน่วยงานในสังกัดสำนักงานสาธารณสุขจังหวัดบึงกาฬผ่านเกณฑ์การประเมินผลระบบควบคุมภายใน</t>
  </si>
  <si>
    <t>ตัวชี้วัดงานประจำ</t>
  </si>
  <si>
    <t>ระดับการเข้าถึงเนื้อหาสื่อสุขภาพ</t>
  </si>
  <si>
    <t>สูงดีสมส่วน</t>
  </si>
  <si>
    <t>ความครอบคลุมของการคัดกรอง</t>
  </si>
  <si>
    <t>ส่วนสูงเฉลี่ย เด็กชาย</t>
  </si>
  <si>
    <t>ส่วนสูงเฉลี่ย เด็กหญิง</t>
  </si>
  <si>
    <t>ติดตาม 30 วัน</t>
  </si>
  <si>
    <t>ติดตาม TEDA4I</t>
  </si>
  <si>
    <t>เด็กล่าช้ากลับมาปกติ</t>
  </si>
  <si>
    <t>เด็กพัฒนาการล่าช้าได้รับการแยกโรค</t>
  </si>
  <si>
    <t>ร้อยละของผู้สูงอายุที่ไม่มีภาวะพึ่งพิง</t>
  </si>
  <si>
    <t>ร้อยละของผู้สูงอายุกลุ่มเสี่ยงมีแผนส่งเสริมสุขภาพดี (Wellness Plan)</t>
  </si>
  <si>
    <t>ร้อยละความครอบคลุมการประเมินสุขภาพผู้สูงอายุ</t>
  </si>
  <si>
    <t>ร้อยละของผู้สูงอายุและผู้ที่มีภาวะพึ่งพิงเข้าถึงระบบบริการ ได้รับการดูแลตาม Care Planฯ</t>
  </si>
  <si>
    <t>กลุ่มเสี่ยงหกล้มได้รับการส่งต่อคลินิกผู้สูงอายุ</t>
  </si>
  <si>
    <t>กลุ่มเสี่ยงสมองเสื่อม ได้รับการส่งต่อคลินิกผู้สูงอายุ</t>
  </si>
  <si>
    <t>ร้อยละหญิงตั้งครรภ์ได้รับการฝากครรภ์ครั้งแรกก่อนหรือเท่ากับ 12 สัปดาห์</t>
  </si>
  <si>
    <t>หญิงตั้งครรภ์ได้รับบริการฝากครรภ์ 8 ครั้ง ตามเกณฑ์</t>
  </si>
  <si>
    <t>ภาวะโลหิตจางในหญิงตั้งครรภ์ที่มาฝากครรภ์ อายุครรภ์ 33 – 34สัปดาห์</t>
  </si>
  <si>
    <t>ร้อยละทารกแรกเกิดน้ำหนักน้อยกว่า 2,500 กรัม</t>
  </si>
  <si>
    <t xml:space="preserve">ร้อยละหญิงไทยคลอดก่อนกำหนด ไม่เกินร้อยละ 9 </t>
  </si>
  <si>
    <t xml:space="preserve">ร้อยละหญิงหลังคลอดได้รับการดูแลครบ 3 ครั้งคุณภาพ </t>
  </si>
  <si>
    <t xml:space="preserve">อัตรามารดาไทยเสียชีวิตจากการคลอดต่อแสนการเกิดมีชีพ ไม่เกิน 15 ต่อแสนการเกิดมีชีพ </t>
  </si>
  <si>
    <t>อัตราตายผู้ป่วยติดเชื้อในกระแสเลือดแบบรุนแรงชนิด Community- acquired</t>
  </si>
  <si>
    <t>อัตราการได้รับ Antibiotic ภายใน 1 ชั่วโมง ตั้งแต่ผู้ป่วยมาถึงโรงพยาบาล</t>
  </si>
  <si>
    <t>อัตราการได้รับ IV fluid 30 ml./kg. ภายใน 1 ชั่วโมงแรก</t>
  </si>
  <si>
    <t xml:space="preserve">อัตราการเจาะ H/C ก่อนให้ Antibiotic </t>
  </si>
  <si>
    <t xml:space="preserve">อัตราตายของผู้ป่วยโรคหลอดเลือดสมอง(1) </t>
  </si>
  <si>
    <t xml:space="preserve">ร้อยละผู้ป่วยโรคหลอดเลือดสมอง ที่มีอาการไม่เกิน 72 ชม. ได้รับการรักษาใน Stroke Unit(1) </t>
  </si>
  <si>
    <t>อัตราการเสียชีวิตของผู้เจ็บป่วยวิกฤตฉุกเฉิน ภายใน 24 ชั่วโมง</t>
  </si>
  <si>
    <t xml:space="preserve">อัตราของผู้ป่วย triage level 1, 2 อยู่ในห้องฉุกเฉิน &lt;2ชม. </t>
  </si>
  <si>
    <t>จำนวนผู้ป่วยที่ไม่ฉุกเฉินในห้องฉุกเฉินระดับ 4 และ 5 (Non trauma) ลดลง</t>
  </si>
  <si>
    <t>ร้อยละผู้ป่วยฉุกเฉินวิกฤต (สีแดง) เข้าถึงบริการการแพทย์ฉุกเฉิน</t>
  </si>
  <si>
    <t>อัตราของผู้ป่วย severe traumatic brain injury ที่เสียชีวิตในโรงพยาบาลระดับ A, S, M1</t>
  </si>
  <si>
    <t>อัตราการฆ่าตัวตายสำเร็จ</t>
  </si>
  <si>
    <t>ร้อยละของผู้พยายามฆ่าตัวตายไม่กลับมาทำร้ายตัวเองซ้ำในระยะเวลา 1 ปี</t>
  </si>
  <si>
    <t>ร้อยละของผู้ป่วยโรคซึมเศร้ามีอาการทุเลาในการติดตาม 6 เดือน</t>
  </si>
  <si>
    <t>ร้อยละผู้ป่วยมะเร็ง 5 อันดับแรก ได้รับการรักษาด้วยการผ่าตัด/เคมีบำบัดภายในระยะเวลาที่กำหนด</t>
  </si>
  <si>
    <t>สตรีอายุ 30-70 ปี ที่มีการตรวจคัดกรองมะเร็งเต้านมด้วยตนเอง (BSE)</t>
  </si>
  <si>
    <t>ระดับความสำเร็จการรายงานข้อมูลทะเบียนมะเร็งระดับโรงพยาบาล ฯ</t>
  </si>
  <si>
    <t>สตรีอายุ 40-70 ปี ได้รับการตรวจคัดกรองเต้านมโดยบุคลากรสาธารณสุข (CBE)</t>
  </si>
  <si>
    <t>ร้อยละของประชากรสตรีอายุ 30-70 ปี ลงทะเบียนใช้งาน Web Application BSE</t>
  </si>
  <si>
    <t>สตรีอายุ 30-60 ปี ได้รับการตรวจคัดกรองมะเร็งปากมดลูก</t>
  </si>
  <si>
    <t>ประชากรอายุ 50-70 ปี ได้รับการคัดกรองมะเร็งลำไส้ใหญ่และไส้ตรง ด้วยวิธี FIT test</t>
  </si>
  <si>
    <t>ความครอบคลุมของประชากรวัยทำงาน ที่ได้รับการช่างน้ำหนักวัดส่วนสูง</t>
  </si>
  <si>
    <t>ร้อยละของประชากรวัยทำงาน มีค่าดัชนีมวลกายปกติ</t>
  </si>
  <si>
    <t>ประชากรที่เกิดก่อน พ.ศ. 2535 ได้รับการคัดกรอง HBV และ HCV ร้อยละ 70</t>
  </si>
  <si>
    <t xml:space="preserve">ร้อยละการคัดกรองด้วยวิธีเอกซเรย์ปอดในกลุ่มเสี่ยง </t>
  </si>
  <si>
    <t xml:space="preserve">อัตราความสำเร็จการรักษาผู้ป่วยวัณโรคปอดรายใหม่ </t>
  </si>
  <si>
    <t xml:space="preserve">อัตราความครอบคลุมการขึ้นทะเบียนของผู้ป่วยวัณโรครายใหม่และกลับเป็นซ้ำ </t>
  </si>
  <si>
    <t xml:space="preserve">รพ.สต.ผ่าน GCSh ผ่านระดับดีขึ้นไป </t>
  </si>
  <si>
    <t>รพ.สต.ผ่าน GCSh ผ่านระดับดีเยี่ยม</t>
  </si>
  <si>
    <t>ร้อยละของ ผู้ป่วย Intermediate care  ได้รับการบริบาลฟื้นสภาพและติดตามฯ</t>
  </si>
  <si>
    <t>ร้อยละของผู้ป่วย Intermediate care  (ผู้ป่วยใน) มีค่าคะแนน Barthel index เพิ่มขึ้นฯ</t>
  </si>
  <si>
    <t>ร้อยละของผู้ป่วย Intermediate care  (ผู้ป่วยนอก) ได้รับบริบาลฟื้นฟูสภาพฯ</t>
  </si>
  <si>
    <t>ร้อยละผู้ป่วยต้อกระจกชนิดบอด (Blinding Cataract) ได้รับการผ่าตัดภายใน 30 วัน</t>
  </si>
  <si>
    <t>ร้อยละการตรวจคัดกรองสายตาผู้สูงอายุ 60 ปี ขึ้นไป</t>
  </si>
  <si>
    <t>AxB/100</t>
  </si>
  <si>
    <t>รายงานการประเมินผลตนเอง  [Self Assessment Report (SAR)]</t>
  </si>
  <si>
    <t>หน่วยคู่สัญญาบริการปฐมภูมิ............................................ ประจำปีงบประมาณ 2567</t>
  </si>
  <si>
    <t>รอบที่ 1/2567  วันที่ประเมิน.............................................................................</t>
  </si>
  <si>
    <t>ร้อยละของหน่วยงานแต่ละอำเภอในสังกัดฯ ที่มีการใช้ระบบลงนามหนังสือราชการออนไลน์</t>
  </si>
  <si>
    <t>ยุทธศาสตร์ที่ 1 การส่งเสริมสุขภาพ ป้องกันโรคและคุ้มครองผู้บริโภคด้านสาธารณสุข</t>
  </si>
  <si>
    <t>ยุทธศาสตร์ที่ 2 การพัฒนาระบบบริการสุขภาพ</t>
  </si>
  <si>
    <t>ยุทธศาสตร์ที่ 3 บุคลากรเก่ง ดี มีสุข</t>
  </si>
  <si>
    <t>ยุทธศาสตร์ที่ 4 พัฒนาการบริหารจัดการ</t>
  </si>
  <si>
    <t>ปี 2567</t>
  </si>
  <si>
    <t>4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</si>
</sst>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rgb="FF00B050"/>
      <name val="TH SarabunPSK"/>
      <family val="2"/>
    </font>
    <font>
      <sz val="14"/>
      <color rgb="FFC00000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5"/>
      <color theme="1"/>
      <name val="TH Sarabun New"/>
      <family val="2"/>
    </font>
    <font>
      <sz val="16"/>
      <color theme="1"/>
      <name val="TH SarabunPSK"/>
      <family val="2"/>
    </font>
    <font>
      <sz val="16"/>
      <color theme="0" tint="-0.499984740745262"/>
      <name val="TH SarabunPSK"/>
      <family val="2"/>
      <charset val="222"/>
    </font>
    <font>
      <sz val="16"/>
      <color theme="0" tint="-0.499984740745262"/>
      <name val="TH Sarabun New"/>
      <family val="2"/>
      <charset val="222"/>
    </font>
    <font>
      <sz val="16"/>
      <color theme="0" tint="-0.499984740745262"/>
      <name val="TH Sarabun New"/>
      <family val="2"/>
    </font>
    <font>
      <sz val="16"/>
      <color theme="0" tint="-0.499984740745262"/>
      <name val="TH SarabunPSK"/>
      <family val="2"/>
    </font>
    <font>
      <b/>
      <sz val="16"/>
      <name val="TH SarabunPSK"/>
      <family val="2"/>
    </font>
    <font>
      <b/>
      <sz val="20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3" borderId="1" xfId="0" applyFont="1" applyFill="1" applyBorder="1"/>
    <xf numFmtId="0" fontId="12" fillId="5" borderId="1" xfId="0" applyFont="1" applyFill="1" applyBorder="1"/>
    <xf numFmtId="0" fontId="2" fillId="4" borderId="3" xfId="0" applyFont="1" applyFill="1" applyBorder="1" applyAlignment="1">
      <alignment horizontal="center" vertical="center" shrinkToFit="1"/>
    </xf>
    <xf numFmtId="0" fontId="12" fillId="6" borderId="1" xfId="0" applyFont="1" applyFill="1" applyBorder="1"/>
    <xf numFmtId="0" fontId="12" fillId="7" borderId="1" xfId="0" applyFont="1" applyFill="1" applyBorder="1"/>
    <xf numFmtId="0" fontId="12" fillId="8" borderId="1" xfId="0" applyFont="1" applyFill="1" applyBorder="1"/>
    <xf numFmtId="0" fontId="12" fillId="9" borderId="1" xfId="0" applyFont="1" applyFill="1" applyBorder="1"/>
    <xf numFmtId="0" fontId="0" fillId="0" borderId="0" xfId="0" applyAlignment="1">
      <alignment horizontal="center"/>
    </xf>
    <xf numFmtId="0" fontId="2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8" fillId="6" borderId="1" xfId="0" applyFont="1" applyFill="1" applyBorder="1"/>
    <xf numFmtId="0" fontId="9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shrinkToFit="1"/>
    </xf>
    <xf numFmtId="0" fontId="8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shrinkToFit="1"/>
    </xf>
    <xf numFmtId="0" fontId="8" fillId="7" borderId="1" xfId="0" applyFont="1" applyFill="1" applyBorder="1"/>
    <xf numFmtId="0" fontId="9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8" fillId="9" borderId="1" xfId="0" applyFont="1" applyFill="1" applyBorder="1"/>
    <xf numFmtId="0" fontId="9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shrinkToFit="1"/>
    </xf>
    <xf numFmtId="0" fontId="8" fillId="3" borderId="1" xfId="0" applyFont="1" applyFill="1" applyBorder="1"/>
    <xf numFmtId="0" fontId="9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right" shrinkToFit="1"/>
    </xf>
    <xf numFmtId="0" fontId="8" fillId="8" borderId="1" xfId="0" applyFont="1" applyFill="1" applyBorder="1"/>
    <xf numFmtId="0" fontId="9" fillId="8" borderId="1" xfId="0" applyFont="1" applyFill="1" applyBorder="1"/>
    <xf numFmtId="0" fontId="8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12" fillId="7" borderId="1" xfId="0" applyFont="1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6" borderId="1" xfId="0" applyFont="1" applyFill="1" applyBorder="1" applyProtection="1">
      <protection locked="0"/>
    </xf>
    <xf numFmtId="0" fontId="12" fillId="8" borderId="1" xfId="0" applyFont="1" applyFill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185A0B8E-5B32-471D-8285-BB2868660360}"/>
    <cellStyle name="ปกติ 2" xfId="1" xr:uid="{D4D51908-D7ED-41FF-8076-56E17A98C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52B2-81B6-4295-B78B-F780F68B9088}">
  <dimension ref="A1:N15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3.8" x14ac:dyDescent="0.25"/>
  <cols>
    <col min="2" max="2" width="60.69921875" customWidth="1"/>
    <col min="3" max="3" width="4.5" customWidth="1"/>
    <col min="4" max="4" width="5.69921875" style="14" customWidth="1"/>
    <col min="5" max="8" width="5.69921875" customWidth="1"/>
    <col min="11" max="11" width="7.8984375" customWidth="1"/>
    <col min="14" max="14" width="0" hidden="1" customWidth="1"/>
  </cols>
  <sheetData>
    <row r="1" spans="1:14" ht="29.4" x14ac:dyDescent="0.8">
      <c r="A1" s="71" t="s">
        <v>151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9.4" x14ac:dyDescent="0.8">
      <c r="A2" s="71" t="s">
        <v>152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9.4" x14ac:dyDescent="0.8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4" x14ac:dyDescent="0.55000000000000004">
      <c r="A4" s="73" t="s">
        <v>0</v>
      </c>
      <c r="B4" s="73"/>
      <c r="C4" s="69" t="s">
        <v>1</v>
      </c>
      <c r="D4" s="69" t="s">
        <v>2</v>
      </c>
      <c r="E4" s="74" t="s">
        <v>3</v>
      </c>
      <c r="F4" s="74"/>
      <c r="G4" s="74"/>
      <c r="H4" s="74"/>
      <c r="I4" s="75" t="s">
        <v>4</v>
      </c>
      <c r="J4" s="75"/>
      <c r="K4" s="76" t="s">
        <v>5</v>
      </c>
      <c r="L4" s="77" t="s">
        <v>6</v>
      </c>
      <c r="M4" s="77"/>
      <c r="N4" s="3" t="s">
        <v>7</v>
      </c>
    </row>
    <row r="5" spans="1:14" ht="24" x14ac:dyDescent="0.55000000000000004">
      <c r="A5" s="73"/>
      <c r="B5" s="73"/>
      <c r="C5" s="70" t="s">
        <v>8</v>
      </c>
      <c r="D5" s="70" t="s">
        <v>159</v>
      </c>
      <c r="E5" s="1">
        <v>49</v>
      </c>
      <c r="F5" s="1">
        <v>50</v>
      </c>
      <c r="G5" s="1">
        <v>75</v>
      </c>
      <c r="H5" s="1">
        <v>100</v>
      </c>
      <c r="I5" s="2" t="s">
        <v>2</v>
      </c>
      <c r="J5" s="2" t="s">
        <v>9</v>
      </c>
      <c r="K5" s="76"/>
      <c r="L5" s="4" t="s">
        <v>10</v>
      </c>
      <c r="M5" s="5" t="s">
        <v>150</v>
      </c>
      <c r="N5" s="3" t="s">
        <v>11</v>
      </c>
    </row>
    <row r="6" spans="1:14" ht="24" x14ac:dyDescent="0.55000000000000004">
      <c r="A6" s="15"/>
      <c r="B6" s="16" t="s">
        <v>53</v>
      </c>
      <c r="C6" s="17"/>
      <c r="D6" s="18"/>
      <c r="E6" s="19"/>
      <c r="F6" s="19"/>
      <c r="G6" s="19"/>
      <c r="H6" s="19"/>
      <c r="I6" s="20"/>
      <c r="J6" s="20"/>
      <c r="K6" s="21"/>
      <c r="L6" s="22"/>
      <c r="M6" s="68"/>
      <c r="N6" s="9"/>
    </row>
    <row r="7" spans="1:14" ht="24.6" x14ac:dyDescent="0.7">
      <c r="A7" s="23"/>
      <c r="B7" s="24" t="s">
        <v>155</v>
      </c>
      <c r="C7" s="25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4.6" x14ac:dyDescent="0.7">
      <c r="A8" s="27">
        <v>1</v>
      </c>
      <c r="B8" s="27" t="s">
        <v>13</v>
      </c>
      <c r="C8" s="28">
        <v>3</v>
      </c>
      <c r="D8" s="29">
        <v>80</v>
      </c>
      <c r="E8" s="6">
        <v>69</v>
      </c>
      <c r="F8" s="6">
        <v>70</v>
      </c>
      <c r="G8" s="6">
        <v>75</v>
      </c>
      <c r="H8" s="6">
        <v>80</v>
      </c>
      <c r="I8" s="60"/>
      <c r="J8" s="60"/>
      <c r="K8" s="6">
        <f>IF(I8&gt;0,J8/I8*100,0)</f>
        <v>0</v>
      </c>
      <c r="L8" s="6">
        <f>IF(ISBLANK(I8),0,IF(K8&lt;E8-20,0,IF(K8&lt;=E8,(49*((K8-(E8-20))/20)),IF(K8&lt;=F8,49+((K8-E8)/(F8-E8)),IF(K8&lt;=G8,50+(25*((K8-F8)/(G8-F8))),IF(K8&lt;H8,75+(25*((K8-G8)/(H8-G8))),IF(K8&gt;=H8,100)))))))</f>
        <v>0</v>
      </c>
      <c r="M8" s="6">
        <f>L8*C8/100</f>
        <v>0</v>
      </c>
      <c r="N8" s="6"/>
    </row>
    <row r="9" spans="1:14" ht="24.6" x14ac:dyDescent="0.7">
      <c r="A9" s="27">
        <v>2</v>
      </c>
      <c r="B9" s="30" t="s">
        <v>14</v>
      </c>
      <c r="C9" s="28">
        <v>2</v>
      </c>
      <c r="D9" s="29">
        <v>100</v>
      </c>
      <c r="E9" s="6">
        <v>49</v>
      </c>
      <c r="F9" s="6">
        <v>50</v>
      </c>
      <c r="G9" s="6">
        <v>75</v>
      </c>
      <c r="H9" s="6">
        <v>100</v>
      </c>
      <c r="I9" s="60"/>
      <c r="J9" s="60"/>
      <c r="K9" s="6">
        <f t="shared" ref="K9" si="0">IF(I9&gt;0,J9/I9*100,0)</f>
        <v>0</v>
      </c>
      <c r="L9" s="6">
        <f t="shared" ref="L9:L10" si="1">IF(ISBLANK(I9),0,IF(K9&lt;E9-20,0,IF(K9&lt;=E9,(49*((K9-(E9-20))/20)),IF(K9&lt;=F9,49+((K9-E9)/(F9-E9)),IF(K9&lt;=G9,50+(25*((K9-F9)/(G9-F9))),IF(K9&lt;H9,75+(25*((K9-G9)/(H9-G9))),IF(K9&gt;=H9,100)))))))</f>
        <v>0</v>
      </c>
      <c r="M9" s="6">
        <f t="shared" ref="M9:M10" si="2">L9*C9/100</f>
        <v>0</v>
      </c>
      <c r="N9" s="6"/>
    </row>
    <row r="10" spans="1:14" ht="24.6" x14ac:dyDescent="0.7">
      <c r="A10" s="27">
        <v>3</v>
      </c>
      <c r="B10" s="27" t="s">
        <v>15</v>
      </c>
      <c r="C10" s="28">
        <v>2</v>
      </c>
      <c r="D10" s="29">
        <v>5</v>
      </c>
      <c r="E10" s="6">
        <v>4.4000000000000004</v>
      </c>
      <c r="F10" s="6">
        <v>4.5999999999999996</v>
      </c>
      <c r="G10" s="6">
        <v>4.8</v>
      </c>
      <c r="H10" s="6">
        <v>5</v>
      </c>
      <c r="I10" s="60"/>
      <c r="J10" s="60"/>
      <c r="K10" s="6">
        <f>J10</f>
        <v>0</v>
      </c>
      <c r="L10" s="6">
        <f t="shared" si="1"/>
        <v>0</v>
      </c>
      <c r="M10" s="6">
        <f t="shared" si="2"/>
        <v>0</v>
      </c>
      <c r="N10" s="6"/>
    </row>
    <row r="11" spans="1:14" ht="24.6" x14ac:dyDescent="0.7">
      <c r="A11" s="27">
        <v>4</v>
      </c>
      <c r="B11" s="31" t="s">
        <v>16</v>
      </c>
      <c r="C11" s="32"/>
      <c r="D11" s="33"/>
      <c r="E11" s="8"/>
      <c r="F11" s="8"/>
      <c r="G11" s="8"/>
      <c r="H11" s="8"/>
      <c r="I11" s="61"/>
      <c r="J11" s="61"/>
      <c r="K11" s="8"/>
      <c r="L11" s="8"/>
      <c r="M11" s="8"/>
      <c r="N11" s="8"/>
    </row>
    <row r="12" spans="1:14" ht="24.6" x14ac:dyDescent="0.7">
      <c r="A12" s="27"/>
      <c r="B12" s="34" t="s">
        <v>95</v>
      </c>
      <c r="C12" s="28">
        <v>0.5</v>
      </c>
      <c r="D12" s="29">
        <v>66</v>
      </c>
      <c r="E12" s="6">
        <v>54</v>
      </c>
      <c r="F12" s="6">
        <v>58</v>
      </c>
      <c r="G12" s="6">
        <v>62</v>
      </c>
      <c r="H12" s="6">
        <v>66</v>
      </c>
      <c r="I12" s="60"/>
      <c r="J12" s="60"/>
      <c r="K12" s="6">
        <f t="shared" ref="K12:K17" si="3">IF(I12&gt;0,J12/I12*100,0)</f>
        <v>0</v>
      </c>
      <c r="L12" s="6">
        <f t="shared" ref="L12:L17" si="4">IF(ISBLANK(I12),0,IF(K12&lt;E12-20,0,IF(K12&lt;=E12,(49*((K12-(E12-20))/20)),IF(K12&lt;=F12,49+((K12-E12)/(F12-E12)),IF(K12&lt;=G12,50+(25*((K12-F12)/(G12-F12))),IF(K12&lt;H12,75+(25*((K12-G12)/(H12-G12))),IF(K12&gt;=H12,100)))))))</f>
        <v>0</v>
      </c>
      <c r="M12" s="6">
        <f t="shared" ref="M12:M17" si="5">L12*C12/100</f>
        <v>0</v>
      </c>
      <c r="N12" s="6"/>
    </row>
    <row r="13" spans="1:14" ht="24.6" x14ac:dyDescent="0.7">
      <c r="A13" s="27"/>
      <c r="B13" s="35" t="s">
        <v>96</v>
      </c>
      <c r="C13" s="28">
        <v>0.5</v>
      </c>
      <c r="D13" s="29">
        <v>90</v>
      </c>
      <c r="E13" s="6">
        <v>75</v>
      </c>
      <c r="F13" s="6">
        <v>80</v>
      </c>
      <c r="G13" s="6">
        <v>85</v>
      </c>
      <c r="H13" s="6">
        <v>90</v>
      </c>
      <c r="I13" s="60"/>
      <c r="J13" s="60"/>
      <c r="K13" s="6">
        <f t="shared" si="3"/>
        <v>0</v>
      </c>
      <c r="L13" s="6">
        <f t="shared" si="4"/>
        <v>0</v>
      </c>
      <c r="M13" s="6">
        <f t="shared" si="5"/>
        <v>0</v>
      </c>
      <c r="N13" s="6"/>
    </row>
    <row r="14" spans="1:14" ht="24.6" x14ac:dyDescent="0.7">
      <c r="A14" s="27"/>
      <c r="B14" s="35" t="s">
        <v>97</v>
      </c>
      <c r="C14" s="28">
        <v>0.5</v>
      </c>
      <c r="D14" s="29">
        <v>113</v>
      </c>
      <c r="E14" s="6">
        <v>104</v>
      </c>
      <c r="F14" s="6">
        <v>107</v>
      </c>
      <c r="G14" s="6">
        <v>110</v>
      </c>
      <c r="H14" s="6">
        <v>113</v>
      </c>
      <c r="I14" s="60"/>
      <c r="J14" s="60"/>
      <c r="K14" s="6">
        <f t="shared" si="3"/>
        <v>0</v>
      </c>
      <c r="L14" s="6">
        <f t="shared" si="4"/>
        <v>0</v>
      </c>
      <c r="M14" s="6">
        <f t="shared" si="5"/>
        <v>0</v>
      </c>
      <c r="N14" s="6"/>
    </row>
    <row r="15" spans="1:14" ht="24.6" x14ac:dyDescent="0.7">
      <c r="A15" s="27"/>
      <c r="B15" s="35" t="s">
        <v>98</v>
      </c>
      <c r="C15" s="28">
        <v>0.5</v>
      </c>
      <c r="D15" s="29">
        <v>112</v>
      </c>
      <c r="E15" s="6">
        <v>103</v>
      </c>
      <c r="F15" s="6">
        <v>106</v>
      </c>
      <c r="G15" s="6">
        <v>109</v>
      </c>
      <c r="H15" s="6">
        <v>112</v>
      </c>
      <c r="I15" s="60"/>
      <c r="J15" s="60"/>
      <c r="K15" s="6">
        <f t="shared" si="3"/>
        <v>0</v>
      </c>
      <c r="L15" s="6">
        <f t="shared" si="4"/>
        <v>0</v>
      </c>
      <c r="M15" s="6">
        <f t="shared" si="5"/>
        <v>0</v>
      </c>
      <c r="N15" s="6"/>
    </row>
    <row r="16" spans="1:14" ht="24.6" x14ac:dyDescent="0.7">
      <c r="A16" s="27">
        <v>5</v>
      </c>
      <c r="B16" s="27" t="s">
        <v>17</v>
      </c>
      <c r="C16" s="28">
        <v>2</v>
      </c>
      <c r="D16" s="29">
        <v>95</v>
      </c>
      <c r="E16" s="6">
        <v>80</v>
      </c>
      <c r="F16" s="6">
        <v>85</v>
      </c>
      <c r="G16" s="6">
        <v>90</v>
      </c>
      <c r="H16" s="6">
        <v>95</v>
      </c>
      <c r="I16" s="60"/>
      <c r="J16" s="60"/>
      <c r="K16" s="6">
        <f t="shared" si="3"/>
        <v>0</v>
      </c>
      <c r="L16" s="6">
        <f t="shared" si="4"/>
        <v>0</v>
      </c>
      <c r="M16" s="6">
        <f t="shared" si="5"/>
        <v>0</v>
      </c>
      <c r="N16" s="6"/>
    </row>
    <row r="17" spans="1:14" ht="24.6" x14ac:dyDescent="0.7">
      <c r="A17" s="27">
        <v>6</v>
      </c>
      <c r="B17" s="31" t="s">
        <v>18</v>
      </c>
      <c r="C17" s="28">
        <v>1.5</v>
      </c>
      <c r="D17" s="29">
        <v>25</v>
      </c>
      <c r="E17" s="6">
        <v>19</v>
      </c>
      <c r="F17" s="6">
        <v>21</v>
      </c>
      <c r="G17" s="6">
        <v>23</v>
      </c>
      <c r="H17" s="6">
        <v>25</v>
      </c>
      <c r="I17" s="60"/>
      <c r="J17" s="60"/>
      <c r="K17" s="6">
        <f t="shared" si="3"/>
        <v>0</v>
      </c>
      <c r="L17" s="6">
        <f t="shared" si="4"/>
        <v>0</v>
      </c>
      <c r="M17" s="6">
        <f t="shared" si="5"/>
        <v>0</v>
      </c>
      <c r="N17" s="6"/>
    </row>
    <row r="18" spans="1:14" ht="24.6" x14ac:dyDescent="0.7">
      <c r="A18" s="27">
        <v>7</v>
      </c>
      <c r="B18" s="27" t="s">
        <v>19</v>
      </c>
      <c r="C18" s="28">
        <v>1.5</v>
      </c>
      <c r="D18" s="33"/>
      <c r="E18" s="8"/>
      <c r="F18" s="8"/>
      <c r="G18" s="8"/>
      <c r="H18" s="8"/>
      <c r="I18" s="61"/>
      <c r="J18" s="61"/>
      <c r="K18" s="8"/>
      <c r="L18" s="8"/>
      <c r="M18" s="8"/>
      <c r="N18" s="8"/>
    </row>
    <row r="19" spans="1:14" ht="24.6" x14ac:dyDescent="0.7">
      <c r="A19" s="27"/>
      <c r="B19" s="36" t="s">
        <v>99</v>
      </c>
      <c r="C19" s="28"/>
      <c r="D19" s="29">
        <v>95</v>
      </c>
      <c r="E19" s="6">
        <v>89</v>
      </c>
      <c r="F19" s="6">
        <v>91</v>
      </c>
      <c r="G19" s="6">
        <v>93</v>
      </c>
      <c r="H19" s="6">
        <v>95</v>
      </c>
      <c r="I19" s="60"/>
      <c r="J19" s="60"/>
      <c r="K19" s="6">
        <f t="shared" ref="K19:K29" si="6">IF(I19&gt;0,J19/I19*100,0)</f>
        <v>0</v>
      </c>
      <c r="L19" s="6">
        <f t="shared" ref="L19:L23" si="7">IF(ISBLANK(I19),0,IF(K19&lt;E19-20,0,IF(K19&lt;=E19,(49*((K19-(E19-20))/20)),IF(K19&lt;=F19,49+((K19-E19)/(F19-E19)),IF(K19&lt;=G19,50+(25*((K19-F19)/(G19-F19))),IF(K19&lt;H19,75+(25*((K19-G19)/(H19-G19))),IF(K19&gt;=H19,100)))))))</f>
        <v>0</v>
      </c>
      <c r="M19" s="6">
        <f t="shared" ref="M19:M23" si="8">L19*C19/100</f>
        <v>0</v>
      </c>
      <c r="N19" s="6"/>
    </row>
    <row r="20" spans="1:14" ht="24.6" x14ac:dyDescent="0.7">
      <c r="A20" s="27"/>
      <c r="B20" s="36" t="s">
        <v>100</v>
      </c>
      <c r="C20" s="28"/>
      <c r="D20" s="29">
        <v>70</v>
      </c>
      <c r="E20" s="6">
        <v>67</v>
      </c>
      <c r="F20" s="6">
        <v>68</v>
      </c>
      <c r="G20" s="6">
        <v>69</v>
      </c>
      <c r="H20" s="6">
        <v>70</v>
      </c>
      <c r="I20" s="60"/>
      <c r="J20" s="60"/>
      <c r="K20" s="6">
        <f t="shared" si="6"/>
        <v>0</v>
      </c>
      <c r="L20" s="6">
        <f t="shared" si="7"/>
        <v>0</v>
      </c>
      <c r="M20" s="6">
        <f t="shared" si="8"/>
        <v>0</v>
      </c>
      <c r="N20" s="6"/>
    </row>
    <row r="21" spans="1:14" ht="24.6" x14ac:dyDescent="0.7">
      <c r="A21" s="27"/>
      <c r="B21" s="36" t="s">
        <v>101</v>
      </c>
      <c r="C21" s="28"/>
      <c r="D21" s="29">
        <v>35</v>
      </c>
      <c r="E21" s="6">
        <v>29</v>
      </c>
      <c r="F21" s="6">
        <v>31</v>
      </c>
      <c r="G21" s="6">
        <v>33</v>
      </c>
      <c r="H21" s="6">
        <v>35</v>
      </c>
      <c r="I21" s="60"/>
      <c r="J21" s="60"/>
      <c r="K21" s="6">
        <f t="shared" si="6"/>
        <v>0</v>
      </c>
      <c r="L21" s="6">
        <f t="shared" si="7"/>
        <v>0</v>
      </c>
      <c r="M21" s="6">
        <f t="shared" si="8"/>
        <v>0</v>
      </c>
      <c r="N21" s="6"/>
    </row>
    <row r="22" spans="1:14" ht="24.6" x14ac:dyDescent="0.7">
      <c r="A22" s="27"/>
      <c r="B22" s="36" t="s">
        <v>102</v>
      </c>
      <c r="C22" s="28"/>
      <c r="D22" s="29">
        <v>50</v>
      </c>
      <c r="E22" s="6">
        <v>35</v>
      </c>
      <c r="F22" s="6">
        <v>40</v>
      </c>
      <c r="G22" s="6">
        <v>45</v>
      </c>
      <c r="H22" s="6">
        <v>50</v>
      </c>
      <c r="I22" s="60"/>
      <c r="J22" s="60"/>
      <c r="K22" s="6">
        <f t="shared" si="6"/>
        <v>0</v>
      </c>
      <c r="L22" s="6">
        <f t="shared" si="7"/>
        <v>0</v>
      </c>
      <c r="M22" s="6">
        <f t="shared" si="8"/>
        <v>0</v>
      </c>
      <c r="N22" s="6"/>
    </row>
    <row r="23" spans="1:14" ht="24.6" x14ac:dyDescent="0.7">
      <c r="A23" s="27">
        <v>8</v>
      </c>
      <c r="B23" s="27" t="s">
        <v>20</v>
      </c>
      <c r="C23" s="28">
        <v>3</v>
      </c>
      <c r="D23" s="29">
        <v>80</v>
      </c>
      <c r="E23" s="6">
        <v>50</v>
      </c>
      <c r="F23" s="6">
        <v>60</v>
      </c>
      <c r="G23" s="6">
        <v>70</v>
      </c>
      <c r="H23" s="6">
        <v>80</v>
      </c>
      <c r="I23" s="60"/>
      <c r="J23" s="60"/>
      <c r="K23" s="6">
        <f t="shared" si="6"/>
        <v>0</v>
      </c>
      <c r="L23" s="6">
        <f t="shared" si="7"/>
        <v>0</v>
      </c>
      <c r="M23" s="6">
        <f t="shared" si="8"/>
        <v>0</v>
      </c>
      <c r="N23" s="6"/>
    </row>
    <row r="24" spans="1:14" ht="24.6" x14ac:dyDescent="0.7">
      <c r="A24" s="27"/>
      <c r="B24" s="37" t="s">
        <v>103</v>
      </c>
      <c r="C24" s="32"/>
      <c r="D24" s="33"/>
      <c r="E24" s="8"/>
      <c r="F24" s="8"/>
      <c r="G24" s="8"/>
      <c r="H24" s="8"/>
      <c r="I24" s="60"/>
      <c r="J24" s="60"/>
      <c r="K24" s="6">
        <f t="shared" si="6"/>
        <v>0</v>
      </c>
      <c r="L24" s="8"/>
      <c r="M24" s="8"/>
      <c r="N24" s="8"/>
    </row>
    <row r="25" spans="1:14" ht="24.6" x14ac:dyDescent="0.7">
      <c r="A25" s="27"/>
      <c r="B25" s="37" t="s">
        <v>104</v>
      </c>
      <c r="C25" s="32"/>
      <c r="D25" s="33"/>
      <c r="E25" s="8"/>
      <c r="F25" s="8"/>
      <c r="G25" s="8"/>
      <c r="H25" s="8"/>
      <c r="I25" s="60"/>
      <c r="J25" s="60"/>
      <c r="K25" s="6">
        <f t="shared" si="6"/>
        <v>0</v>
      </c>
      <c r="L25" s="8"/>
      <c r="M25" s="8"/>
      <c r="N25" s="8"/>
    </row>
    <row r="26" spans="1:14" ht="24.6" x14ac:dyDescent="0.7">
      <c r="A26" s="27"/>
      <c r="B26" s="37" t="s">
        <v>105</v>
      </c>
      <c r="C26" s="32"/>
      <c r="D26" s="33"/>
      <c r="E26" s="8"/>
      <c r="F26" s="8"/>
      <c r="G26" s="8"/>
      <c r="H26" s="8"/>
      <c r="I26" s="60"/>
      <c r="J26" s="60"/>
      <c r="K26" s="6">
        <f t="shared" si="6"/>
        <v>0</v>
      </c>
      <c r="L26" s="8"/>
      <c r="M26" s="8"/>
      <c r="N26" s="8"/>
    </row>
    <row r="27" spans="1:14" ht="24.6" x14ac:dyDescent="0.7">
      <c r="A27" s="27"/>
      <c r="B27" s="38" t="s">
        <v>106</v>
      </c>
      <c r="C27" s="32"/>
      <c r="D27" s="33"/>
      <c r="E27" s="8"/>
      <c r="F27" s="8"/>
      <c r="G27" s="8"/>
      <c r="H27" s="8"/>
      <c r="I27" s="60"/>
      <c r="J27" s="60"/>
      <c r="K27" s="6">
        <f t="shared" si="6"/>
        <v>0</v>
      </c>
      <c r="L27" s="8"/>
      <c r="M27" s="8"/>
      <c r="N27" s="8"/>
    </row>
    <row r="28" spans="1:14" ht="24.6" x14ac:dyDescent="0.7">
      <c r="A28" s="27"/>
      <c r="B28" s="37" t="s">
        <v>107</v>
      </c>
      <c r="C28" s="32"/>
      <c r="D28" s="33"/>
      <c r="E28" s="8"/>
      <c r="F28" s="8"/>
      <c r="G28" s="8"/>
      <c r="H28" s="8"/>
      <c r="I28" s="60"/>
      <c r="J28" s="60"/>
      <c r="K28" s="6">
        <f t="shared" si="6"/>
        <v>0</v>
      </c>
      <c r="L28" s="8"/>
      <c r="M28" s="8"/>
      <c r="N28" s="8"/>
    </row>
    <row r="29" spans="1:14" ht="24.6" x14ac:dyDescent="0.7">
      <c r="A29" s="27"/>
      <c r="B29" s="37" t="s">
        <v>108</v>
      </c>
      <c r="C29" s="32"/>
      <c r="D29" s="33"/>
      <c r="E29" s="8"/>
      <c r="F29" s="8"/>
      <c r="G29" s="8"/>
      <c r="H29" s="8"/>
      <c r="I29" s="60"/>
      <c r="J29" s="60"/>
      <c r="K29" s="6">
        <f t="shared" si="6"/>
        <v>0</v>
      </c>
      <c r="L29" s="8"/>
      <c r="M29" s="8"/>
      <c r="N29" s="8"/>
    </row>
    <row r="30" spans="1:14" ht="24.6" x14ac:dyDescent="0.7">
      <c r="A30" s="27">
        <v>9</v>
      </c>
      <c r="B30" s="27" t="s">
        <v>21</v>
      </c>
      <c r="C30" s="28">
        <v>2</v>
      </c>
      <c r="D30" s="29">
        <v>60</v>
      </c>
      <c r="E30" s="6">
        <v>35</v>
      </c>
      <c r="F30" s="6">
        <v>40</v>
      </c>
      <c r="G30" s="6">
        <v>55</v>
      </c>
      <c r="H30" s="6">
        <v>60</v>
      </c>
      <c r="I30" s="60"/>
      <c r="J30" s="60"/>
      <c r="K30" s="6">
        <f t="shared" ref="K30:K33" si="9">IF(I30&gt;0,J30/I30*100,0)</f>
        <v>0</v>
      </c>
      <c r="L30" s="6">
        <f t="shared" ref="L30:L34" si="10">IF(ISBLANK(I30),0,IF(K30&lt;E30-20,0,IF(K30&lt;=E30,(49*((K30-(E30-20))/20)),IF(K30&lt;=F30,49+((K30-E30)/(F30-E30)),IF(K30&lt;=G30,50+(25*((K30-F30)/(G30-F30))),IF(K30&lt;H30,75+(25*((K30-G30)/(H30-G30))),IF(K30&gt;=H30,100)))))))</f>
        <v>0</v>
      </c>
      <c r="M30" s="6">
        <f t="shared" ref="M30:M34" si="11">L30*C30/100</f>
        <v>0</v>
      </c>
      <c r="N30" s="6"/>
    </row>
    <row r="31" spans="1:14" ht="24.6" x14ac:dyDescent="0.7">
      <c r="A31" s="27">
        <v>10</v>
      </c>
      <c r="B31" s="27" t="s">
        <v>22</v>
      </c>
      <c r="C31" s="28">
        <v>2</v>
      </c>
      <c r="D31" s="29">
        <v>87</v>
      </c>
      <c r="E31" s="6">
        <v>49</v>
      </c>
      <c r="F31" s="6">
        <v>50</v>
      </c>
      <c r="G31" s="6">
        <v>75</v>
      </c>
      <c r="H31" s="6">
        <v>87</v>
      </c>
      <c r="I31" s="60"/>
      <c r="J31" s="60"/>
      <c r="K31" s="6">
        <f t="shared" si="9"/>
        <v>0</v>
      </c>
      <c r="L31" s="6">
        <f t="shared" si="10"/>
        <v>0</v>
      </c>
      <c r="M31" s="6">
        <f t="shared" si="11"/>
        <v>0</v>
      </c>
      <c r="N31" s="6"/>
    </row>
    <row r="32" spans="1:14" ht="24.6" x14ac:dyDescent="0.7">
      <c r="A32" s="27">
        <v>11</v>
      </c>
      <c r="B32" s="27" t="s">
        <v>23</v>
      </c>
      <c r="C32" s="28">
        <v>3</v>
      </c>
      <c r="D32" s="29">
        <v>40</v>
      </c>
      <c r="E32" s="6">
        <v>19</v>
      </c>
      <c r="F32" s="6">
        <v>20</v>
      </c>
      <c r="G32" s="6">
        <v>30</v>
      </c>
      <c r="H32" s="6">
        <v>40</v>
      </c>
      <c r="I32" s="60"/>
      <c r="J32" s="60"/>
      <c r="K32" s="6">
        <f t="shared" si="9"/>
        <v>0</v>
      </c>
      <c r="L32" s="6">
        <f t="shared" si="10"/>
        <v>0</v>
      </c>
      <c r="M32" s="6">
        <f t="shared" si="11"/>
        <v>0</v>
      </c>
      <c r="N32" s="6"/>
    </row>
    <row r="33" spans="1:14" ht="24.6" x14ac:dyDescent="0.7">
      <c r="A33" s="27">
        <v>12</v>
      </c>
      <c r="B33" s="31" t="s">
        <v>24</v>
      </c>
      <c r="C33" s="28">
        <v>3</v>
      </c>
      <c r="D33" s="29">
        <v>85</v>
      </c>
      <c r="E33" s="6">
        <v>64</v>
      </c>
      <c r="F33" s="6">
        <v>65</v>
      </c>
      <c r="G33" s="6">
        <v>75</v>
      </c>
      <c r="H33" s="6">
        <v>85</v>
      </c>
      <c r="I33" s="60"/>
      <c r="J33" s="60"/>
      <c r="K33" s="6">
        <f t="shared" si="9"/>
        <v>0</v>
      </c>
      <c r="L33" s="6">
        <f t="shared" si="10"/>
        <v>0</v>
      </c>
      <c r="M33" s="6">
        <f t="shared" si="11"/>
        <v>0</v>
      </c>
      <c r="N33" s="6"/>
    </row>
    <row r="34" spans="1:14" ht="24.6" x14ac:dyDescent="0.7">
      <c r="A34" s="27">
        <v>13</v>
      </c>
      <c r="B34" s="31" t="s">
        <v>25</v>
      </c>
      <c r="C34" s="28">
        <v>2</v>
      </c>
      <c r="D34" s="29">
        <v>5</v>
      </c>
      <c r="E34" s="6">
        <v>2</v>
      </c>
      <c r="F34" s="6">
        <v>3</v>
      </c>
      <c r="G34" s="6">
        <v>4</v>
      </c>
      <c r="H34" s="6">
        <v>5</v>
      </c>
      <c r="I34" s="60"/>
      <c r="J34" s="60"/>
      <c r="K34" s="6">
        <f>J34</f>
        <v>0</v>
      </c>
      <c r="L34" s="6">
        <f t="shared" si="10"/>
        <v>0</v>
      </c>
      <c r="M34" s="6">
        <f t="shared" si="11"/>
        <v>0</v>
      </c>
      <c r="N34" s="6"/>
    </row>
    <row r="35" spans="1:14" ht="24.6" x14ac:dyDescent="0.7">
      <c r="A35" s="39"/>
      <c r="B35" s="40" t="s">
        <v>156</v>
      </c>
      <c r="C35" s="41"/>
      <c r="D35" s="42"/>
      <c r="E35" s="11"/>
      <c r="F35" s="11"/>
      <c r="G35" s="11"/>
      <c r="H35" s="11"/>
      <c r="I35" s="62"/>
      <c r="J35" s="62"/>
      <c r="K35" s="11"/>
      <c r="L35" s="11"/>
      <c r="M35" s="11"/>
      <c r="N35" s="11"/>
    </row>
    <row r="36" spans="1:14" ht="24.6" x14ac:dyDescent="0.7">
      <c r="A36" s="27">
        <v>14</v>
      </c>
      <c r="B36" s="27" t="s">
        <v>26</v>
      </c>
      <c r="C36" s="28">
        <v>2</v>
      </c>
      <c r="D36" s="29">
        <v>5</v>
      </c>
      <c r="E36" s="6">
        <v>3.5</v>
      </c>
      <c r="F36" s="6">
        <v>4</v>
      </c>
      <c r="G36" s="6">
        <v>4.5</v>
      </c>
      <c r="H36" s="6">
        <v>5</v>
      </c>
      <c r="I36" s="60"/>
      <c r="J36" s="60"/>
      <c r="K36" s="6">
        <f t="shared" ref="K36" si="12">IF(I36&gt;0,J36/I36*100,0)</f>
        <v>0</v>
      </c>
      <c r="L36" s="6">
        <f t="shared" ref="L36" si="13">IF(ISBLANK(I36),0,IF(K36&lt;E36-20,0,IF(K36&lt;=E36,(49*((K36-(E36-20))/20)),IF(K36&lt;=F36,49+((K36-E36)/(F36-E36)),IF(K36&lt;=G36,50+(25*((K36-F36)/(G36-F36))),IF(K36&lt;H36,75+(25*((K36-G36)/(H36-G36))),IF(K36&gt;=H36,100)))))))</f>
        <v>0</v>
      </c>
      <c r="M36" s="6">
        <f t="shared" ref="M36" si="14">L36*C36/100</f>
        <v>0</v>
      </c>
      <c r="N36" s="6"/>
    </row>
    <row r="37" spans="1:14" ht="24.6" x14ac:dyDescent="0.7">
      <c r="A37" s="27">
        <v>15</v>
      </c>
      <c r="B37" s="27" t="s">
        <v>27</v>
      </c>
      <c r="C37" s="32"/>
      <c r="D37" s="33"/>
      <c r="E37" s="8"/>
      <c r="F37" s="8"/>
      <c r="G37" s="8"/>
      <c r="H37" s="8"/>
      <c r="I37" s="61"/>
      <c r="J37" s="61"/>
      <c r="K37" s="8"/>
      <c r="L37" s="8"/>
      <c r="M37" s="8"/>
      <c r="N37" s="8"/>
    </row>
    <row r="38" spans="1:14" ht="24.6" x14ac:dyDescent="0.7">
      <c r="A38" s="27"/>
      <c r="B38" s="37" t="s">
        <v>109</v>
      </c>
      <c r="C38" s="28">
        <v>0.75</v>
      </c>
      <c r="D38" s="29">
        <v>75</v>
      </c>
      <c r="E38" s="6">
        <v>63</v>
      </c>
      <c r="F38" s="6">
        <v>67</v>
      </c>
      <c r="G38" s="6">
        <v>71</v>
      </c>
      <c r="H38" s="6">
        <v>75</v>
      </c>
      <c r="I38" s="60"/>
      <c r="J38" s="60"/>
      <c r="K38" s="6">
        <f t="shared" ref="K38:K41" si="15">IF(I38&gt;0,J38/I38*100,0)</f>
        <v>0</v>
      </c>
      <c r="L38" s="6">
        <f t="shared" ref="L38:L39" si="16">IF(ISBLANK(I38),0,IF(K38&lt;E38-20,0,IF(K38&lt;=E38,(49*((K38-(E38-20))/20)),IF(K38&lt;=F38,49+((K38-E38)/(F38-E38)),IF(K38&lt;=G38,50+(25*((K38-F38)/(G38-F38))),IF(K38&lt;H38,75+(25*((K38-G38)/(H38-G38))),IF(K38&gt;=H38,100)))))))</f>
        <v>0</v>
      </c>
      <c r="M38" s="6">
        <f t="shared" ref="M38:M41" si="17">L38*C38/100</f>
        <v>0</v>
      </c>
      <c r="N38" s="6"/>
    </row>
    <row r="39" spans="1:14" ht="24.6" x14ac:dyDescent="0.7">
      <c r="A39" s="27"/>
      <c r="B39" s="37" t="s">
        <v>110</v>
      </c>
      <c r="C39" s="28">
        <v>0.75</v>
      </c>
      <c r="D39" s="29">
        <v>30</v>
      </c>
      <c r="E39" s="6">
        <v>15</v>
      </c>
      <c r="F39" s="6">
        <v>20</v>
      </c>
      <c r="G39" s="6">
        <v>25</v>
      </c>
      <c r="H39" s="6">
        <v>30</v>
      </c>
      <c r="I39" s="60"/>
      <c r="J39" s="60"/>
      <c r="K39" s="6">
        <f t="shared" si="15"/>
        <v>0</v>
      </c>
      <c r="L39" s="6">
        <f t="shared" si="16"/>
        <v>0</v>
      </c>
      <c r="M39" s="6">
        <f t="shared" si="17"/>
        <v>0</v>
      </c>
      <c r="N39" s="6"/>
    </row>
    <row r="40" spans="1:14" ht="24.6" x14ac:dyDescent="0.7">
      <c r="A40" s="27"/>
      <c r="B40" s="37" t="s">
        <v>111</v>
      </c>
      <c r="C40" s="28">
        <v>0.75</v>
      </c>
      <c r="D40" s="29">
        <v>16</v>
      </c>
      <c r="E40" s="6">
        <v>30</v>
      </c>
      <c r="F40" s="6">
        <v>25</v>
      </c>
      <c r="G40" s="6">
        <v>20</v>
      </c>
      <c r="H40" s="6">
        <v>16</v>
      </c>
      <c r="I40" s="60"/>
      <c r="J40" s="60"/>
      <c r="K40" s="6">
        <f t="shared" ref="K40" si="18">IF(I40&gt;0,J40/I40*100,0)</f>
        <v>0</v>
      </c>
      <c r="L40" s="6">
        <f>IF(ISBLANK(I40),0,IF(K40&gt;E40+20,0,IF(K40&gt;=E40,(49*(((E40+20)-K40)/20)),IF(K40&gt;=F40,49+((K40-E40)/(F40-E40)),IF(K40&gt;=G40,50+(25*((K40-F40)/(G40-F40))),IF(K40&gt;H40,75+(25*((K40-G40)/(H40-G40))),IF(K40&lt;=H40,100)))))))</f>
        <v>0</v>
      </c>
      <c r="M40" s="6">
        <f t="shared" ref="M40" si="19">L40*C40/100</f>
        <v>0</v>
      </c>
      <c r="N40" s="6"/>
    </row>
    <row r="41" spans="1:14" ht="24.6" x14ac:dyDescent="0.7">
      <c r="A41" s="27"/>
      <c r="B41" s="37" t="s">
        <v>112</v>
      </c>
      <c r="C41" s="28">
        <v>0.75</v>
      </c>
      <c r="D41" s="29">
        <v>7</v>
      </c>
      <c r="E41" s="6">
        <v>13</v>
      </c>
      <c r="F41" s="6">
        <v>11</v>
      </c>
      <c r="G41" s="6">
        <v>9</v>
      </c>
      <c r="H41" s="6">
        <v>7</v>
      </c>
      <c r="I41" s="60"/>
      <c r="J41" s="60"/>
      <c r="K41" s="6">
        <f t="shared" si="15"/>
        <v>0</v>
      </c>
      <c r="L41" s="6">
        <f>IF(ISBLANK(I41),0,IF(K41&gt;E41+20,0,IF(K41&gt;=E41,(49*(((E41+20)-K41)/20)),IF(K41&gt;=F41,49+((K41-E41)/(F41-E41)),IF(K41&gt;=G41,50+(25*((K41-F41)/(G41-F41))),IF(K41&gt;H41,75+(25*((K41-G41)/(H41-G41))),IF(K41&lt;=H41,100)))))))</f>
        <v>0</v>
      </c>
      <c r="M41" s="6">
        <f t="shared" si="17"/>
        <v>0</v>
      </c>
      <c r="N41" s="6"/>
    </row>
    <row r="42" spans="1:14" ht="24.6" x14ac:dyDescent="0.7">
      <c r="A42" s="27">
        <v>16</v>
      </c>
      <c r="B42" s="27" t="s">
        <v>28</v>
      </c>
      <c r="C42" s="32"/>
      <c r="D42" s="33"/>
      <c r="E42" s="8"/>
      <c r="F42" s="8"/>
      <c r="G42" s="8"/>
      <c r="H42" s="8"/>
      <c r="I42" s="61"/>
      <c r="J42" s="61"/>
      <c r="K42" s="8"/>
      <c r="L42" s="8"/>
      <c r="M42" s="8"/>
      <c r="N42" s="8"/>
    </row>
    <row r="43" spans="1:14" ht="24.6" x14ac:dyDescent="0.7">
      <c r="A43" s="27"/>
      <c r="B43" s="38" t="s">
        <v>115</v>
      </c>
      <c r="C43" s="28">
        <v>1</v>
      </c>
      <c r="D43" s="29">
        <v>17</v>
      </c>
      <c r="E43" s="6">
        <v>32</v>
      </c>
      <c r="F43" s="6">
        <v>27</v>
      </c>
      <c r="G43" s="6">
        <v>22</v>
      </c>
      <c r="H43" s="6">
        <v>17</v>
      </c>
      <c r="I43" s="60"/>
      <c r="J43" s="60"/>
      <c r="K43" s="6">
        <f t="shared" ref="K43:K45" si="20">IF(I43&gt;0,J43/I43*100,0)</f>
        <v>0</v>
      </c>
      <c r="L43" s="6">
        <f t="shared" ref="L43:L44" si="21">IF(ISBLANK(I43),0,IF(K43&gt;E43+20,0,IF(K43&gt;=E43,(49*(((E43+20)-K43)/20)),IF(K43&gt;=F43,49+((K43-E43)/(F43-E43)),IF(K43&gt;=G43,50+(25*((K43-F43)/(G43-F43))),IF(K43&gt;H43,75+(25*((K43-G43)/(H43-G43))),IF(K43&lt;=H43,100)))))))</f>
        <v>0</v>
      </c>
      <c r="M43" s="6">
        <f t="shared" ref="M43:M45" si="22">L43*C43/100</f>
        <v>0</v>
      </c>
      <c r="N43" s="6"/>
    </row>
    <row r="44" spans="1:14" ht="24.6" x14ac:dyDescent="0.7">
      <c r="A44" s="27"/>
      <c r="B44" s="37" t="s">
        <v>113</v>
      </c>
      <c r="C44" s="28">
        <v>1</v>
      </c>
      <c r="D44" s="29">
        <v>9</v>
      </c>
      <c r="E44" s="6">
        <v>17</v>
      </c>
      <c r="F44" s="6">
        <v>15</v>
      </c>
      <c r="G44" s="6">
        <v>12</v>
      </c>
      <c r="H44" s="6">
        <v>9</v>
      </c>
      <c r="I44" s="60"/>
      <c r="J44" s="60"/>
      <c r="K44" s="6">
        <f t="shared" si="20"/>
        <v>0</v>
      </c>
      <c r="L44" s="6">
        <f t="shared" si="21"/>
        <v>0</v>
      </c>
      <c r="M44" s="6">
        <f t="shared" si="22"/>
        <v>0</v>
      </c>
      <c r="N44" s="6"/>
    </row>
    <row r="45" spans="1:14" ht="24.6" x14ac:dyDescent="0.7">
      <c r="A45" s="27"/>
      <c r="B45" s="37" t="s">
        <v>114</v>
      </c>
      <c r="C45" s="28">
        <v>1</v>
      </c>
      <c r="D45" s="29">
        <v>75</v>
      </c>
      <c r="E45" s="6">
        <v>43</v>
      </c>
      <c r="F45" s="6">
        <v>53</v>
      </c>
      <c r="G45" s="6">
        <v>63</v>
      </c>
      <c r="H45" s="6">
        <v>75</v>
      </c>
      <c r="I45" s="60"/>
      <c r="J45" s="60"/>
      <c r="K45" s="6">
        <f t="shared" si="20"/>
        <v>0</v>
      </c>
      <c r="L45" s="6">
        <f t="shared" ref="L45" si="23">IF(ISBLANK(I45),0,IF(K45&lt;E45-20,0,IF(K45&lt;=E45,(49*((K45-(E45-20))/20)),IF(K45&lt;=F45,49+((K45-E45)/(F45-E45)),IF(K45&lt;=G45,50+(25*((K45-F45)/(G45-F45))),IF(K45&lt;H45,75+(25*((K45-G45)/(H45-G45))),IF(K45&gt;=H45,100)))))))</f>
        <v>0</v>
      </c>
      <c r="M45" s="6">
        <f t="shared" si="22"/>
        <v>0</v>
      </c>
      <c r="N45" s="6"/>
    </row>
    <row r="46" spans="1:14" ht="24.6" x14ac:dyDescent="0.7">
      <c r="A46" s="27">
        <v>17</v>
      </c>
      <c r="B46" s="27" t="s">
        <v>29</v>
      </c>
      <c r="C46" s="28">
        <v>2</v>
      </c>
      <c r="D46" s="29">
        <v>3.8</v>
      </c>
      <c r="E46" s="6">
        <v>12</v>
      </c>
      <c r="F46" s="6">
        <v>10</v>
      </c>
      <c r="G46" s="6">
        <v>6</v>
      </c>
      <c r="H46" s="6">
        <v>3.8</v>
      </c>
      <c r="I46" s="60"/>
      <c r="J46" s="60"/>
      <c r="K46" s="6">
        <f t="shared" ref="K46" si="24">IF(I46&gt;0,J46/I46*100,0)</f>
        <v>0</v>
      </c>
      <c r="L46" s="6">
        <f>IF(ISBLANK(I46),0,IF(K46&gt;E46+20,0,IF(K46&gt;=E46,(49*(((E46+20)-K46)/20)),IF(K46&gt;=F46,49+((K46-E46)/(F46-E46)),IF(K46&gt;=G46,50+(25*((K46-F46)/(G46-F46))),IF(K46&gt;H46,75+(25*((K46-G46)/(H46-G46))),IF(K46&lt;=H46,100)))))))</f>
        <v>0</v>
      </c>
      <c r="M46" s="6">
        <f t="shared" ref="M46" si="25">L46*C46/100</f>
        <v>0</v>
      </c>
      <c r="N46" s="6"/>
    </row>
    <row r="47" spans="1:14" ht="24.6" x14ac:dyDescent="0.7">
      <c r="A47" s="27">
        <v>18</v>
      </c>
      <c r="B47" s="30" t="s">
        <v>30</v>
      </c>
      <c r="C47" s="32"/>
      <c r="D47" s="33"/>
      <c r="E47" s="8"/>
      <c r="F47" s="8"/>
      <c r="G47" s="8"/>
      <c r="H47" s="8"/>
      <c r="I47" s="61"/>
      <c r="J47" s="61"/>
      <c r="K47" s="8"/>
      <c r="L47" s="8"/>
      <c r="M47" s="8"/>
      <c r="N47" s="8"/>
    </row>
    <row r="48" spans="1:14" ht="24.6" x14ac:dyDescent="0.7">
      <c r="A48" s="27"/>
      <c r="B48" s="37" t="s">
        <v>116</v>
      </c>
      <c r="C48" s="28">
        <v>0.5</v>
      </c>
      <c r="D48" s="29">
        <v>15.98</v>
      </c>
      <c r="E48" s="6">
        <v>23</v>
      </c>
      <c r="F48" s="6">
        <v>23.99</v>
      </c>
      <c r="G48" s="6">
        <v>19.23</v>
      </c>
      <c r="H48" s="6">
        <v>15.98</v>
      </c>
      <c r="I48" s="60"/>
      <c r="J48" s="60"/>
      <c r="K48" s="6">
        <f t="shared" ref="K48:K55" si="26">IF(I48&gt;0,J48/I48*100,0)</f>
        <v>0</v>
      </c>
      <c r="L48" s="6">
        <f>IF(ISBLANK(I48),0,IF(K48&gt;E48+20,0,IF(K48&gt;=E48,(49*(((E48+20)-K48)/20)),IF(K48&gt;=F48,49+((K48-E48)/(F48-E48)),IF(K48&gt;=G48,50+(25*((K48-F48)/(G48-F48))),IF(K48&gt;H48,75+(25*((K48-G48)/(H48-G48))),IF(K48&lt;=H48,100)))))))</f>
        <v>0</v>
      </c>
      <c r="M48" s="6">
        <f t="shared" ref="M48:M53" si="27">L48*C48/100</f>
        <v>0</v>
      </c>
      <c r="N48" s="6"/>
    </row>
    <row r="49" spans="1:14" ht="24.6" x14ac:dyDescent="0.7">
      <c r="A49" s="27"/>
      <c r="B49" s="37" t="s">
        <v>119</v>
      </c>
      <c r="C49" s="28">
        <v>0.5</v>
      </c>
      <c r="D49" s="29">
        <v>90</v>
      </c>
      <c r="E49" s="6">
        <v>75</v>
      </c>
      <c r="F49" s="6">
        <v>80</v>
      </c>
      <c r="G49" s="6">
        <v>85</v>
      </c>
      <c r="H49" s="6">
        <v>90</v>
      </c>
      <c r="I49" s="60"/>
      <c r="J49" s="60"/>
      <c r="K49" s="6">
        <f t="shared" si="26"/>
        <v>0</v>
      </c>
      <c r="L49" s="6">
        <f t="shared" ref="L49:L53" si="28">IF(ISBLANK(I49),0,IF(K49&lt;E49-20,0,IF(K49&lt;=E49,(49*((K49-(E49-20))/20)),IF(K49&lt;=F49,49+((K49-E49)/(F49-E49)),IF(K49&lt;=G49,50+(25*((K49-F49)/(G49-F49))),IF(K49&lt;H49,75+(25*((K49-G49)/(H49-G49))),IF(K49&gt;=H49,100)))))))</f>
        <v>0</v>
      </c>
      <c r="M49" s="6">
        <f t="shared" si="27"/>
        <v>0</v>
      </c>
      <c r="N49" s="6"/>
    </row>
    <row r="50" spans="1:14" ht="24.6" x14ac:dyDescent="0.7">
      <c r="A50" s="27"/>
      <c r="B50" s="37" t="s">
        <v>117</v>
      </c>
      <c r="C50" s="28">
        <v>0.5</v>
      </c>
      <c r="D50" s="29">
        <v>90</v>
      </c>
      <c r="E50" s="6">
        <v>75</v>
      </c>
      <c r="F50" s="6">
        <v>80</v>
      </c>
      <c r="G50" s="6">
        <v>85</v>
      </c>
      <c r="H50" s="6">
        <v>90</v>
      </c>
      <c r="I50" s="60"/>
      <c r="J50" s="60"/>
      <c r="K50" s="6">
        <f t="shared" si="26"/>
        <v>0</v>
      </c>
      <c r="L50" s="6">
        <f t="shared" si="28"/>
        <v>0</v>
      </c>
      <c r="M50" s="6">
        <f t="shared" si="27"/>
        <v>0</v>
      </c>
      <c r="N50" s="6"/>
    </row>
    <row r="51" spans="1:14" ht="24.6" x14ac:dyDescent="0.7">
      <c r="A51" s="27"/>
      <c r="B51" s="37" t="s">
        <v>118</v>
      </c>
      <c r="C51" s="28">
        <v>0.5</v>
      </c>
      <c r="D51" s="29">
        <v>90</v>
      </c>
      <c r="E51" s="6">
        <v>75</v>
      </c>
      <c r="F51" s="6">
        <v>80</v>
      </c>
      <c r="G51" s="6">
        <v>85</v>
      </c>
      <c r="H51" s="6">
        <v>90</v>
      </c>
      <c r="I51" s="60"/>
      <c r="J51" s="60"/>
      <c r="K51" s="6">
        <f t="shared" si="26"/>
        <v>0</v>
      </c>
      <c r="L51" s="6">
        <f t="shared" si="28"/>
        <v>0</v>
      </c>
      <c r="M51" s="6">
        <f t="shared" si="27"/>
        <v>0</v>
      </c>
      <c r="N51" s="6"/>
    </row>
    <row r="52" spans="1:14" ht="24.6" x14ac:dyDescent="0.7">
      <c r="A52" s="27">
        <v>19</v>
      </c>
      <c r="B52" s="27" t="s">
        <v>31</v>
      </c>
      <c r="C52" s="28">
        <v>2</v>
      </c>
      <c r="D52" s="29">
        <v>4</v>
      </c>
      <c r="E52" s="6">
        <v>1.99</v>
      </c>
      <c r="F52" s="6">
        <v>2</v>
      </c>
      <c r="G52" s="6">
        <v>3</v>
      </c>
      <c r="H52" s="6">
        <v>4</v>
      </c>
      <c r="I52" s="60"/>
      <c r="J52" s="60"/>
      <c r="K52" s="6">
        <f t="shared" si="26"/>
        <v>0</v>
      </c>
      <c r="L52" s="6">
        <f t="shared" si="28"/>
        <v>0</v>
      </c>
      <c r="M52" s="6">
        <f t="shared" si="27"/>
        <v>0</v>
      </c>
      <c r="N52" s="6"/>
    </row>
    <row r="53" spans="1:14" ht="24.6" x14ac:dyDescent="0.7">
      <c r="A53" s="27">
        <v>20</v>
      </c>
      <c r="B53" s="27" t="s">
        <v>32</v>
      </c>
      <c r="C53" s="28">
        <v>2</v>
      </c>
      <c r="D53" s="29">
        <v>4</v>
      </c>
      <c r="E53" s="6">
        <v>1.99</v>
      </c>
      <c r="F53" s="6">
        <v>2</v>
      </c>
      <c r="G53" s="6">
        <v>3</v>
      </c>
      <c r="H53" s="6">
        <v>4</v>
      </c>
      <c r="I53" s="60"/>
      <c r="J53" s="60"/>
      <c r="K53" s="6">
        <f t="shared" si="26"/>
        <v>0</v>
      </c>
      <c r="L53" s="6">
        <f t="shared" si="28"/>
        <v>0</v>
      </c>
      <c r="M53" s="6">
        <f t="shared" si="27"/>
        <v>0</v>
      </c>
      <c r="N53" s="6"/>
    </row>
    <row r="54" spans="1:14" ht="24.6" x14ac:dyDescent="0.7">
      <c r="A54" s="27"/>
      <c r="B54" s="37" t="s">
        <v>120</v>
      </c>
      <c r="C54" s="32"/>
      <c r="D54" s="33"/>
      <c r="E54" s="8"/>
      <c r="F54" s="8"/>
      <c r="G54" s="8"/>
      <c r="H54" s="8"/>
      <c r="I54" s="60"/>
      <c r="J54" s="60"/>
      <c r="K54" s="6">
        <f t="shared" si="26"/>
        <v>0</v>
      </c>
      <c r="L54" s="8"/>
      <c r="M54" s="8"/>
      <c r="N54" s="8"/>
    </row>
    <row r="55" spans="1:14" ht="24.6" x14ac:dyDescent="0.7">
      <c r="A55" s="27"/>
      <c r="B55" s="38" t="s">
        <v>121</v>
      </c>
      <c r="C55" s="32"/>
      <c r="D55" s="33"/>
      <c r="E55" s="8"/>
      <c r="F55" s="8"/>
      <c r="G55" s="8"/>
      <c r="H55" s="8"/>
      <c r="I55" s="60"/>
      <c r="J55" s="60"/>
      <c r="K55" s="6">
        <f t="shared" si="26"/>
        <v>0</v>
      </c>
      <c r="L55" s="8"/>
      <c r="M55" s="8"/>
      <c r="N55" s="8"/>
    </row>
    <row r="56" spans="1:14" ht="24.6" x14ac:dyDescent="0.7">
      <c r="A56" s="27">
        <v>21</v>
      </c>
      <c r="B56" s="27" t="s">
        <v>33</v>
      </c>
      <c r="C56" s="28">
        <v>2</v>
      </c>
      <c r="D56" s="29">
        <v>4</v>
      </c>
      <c r="E56" s="6">
        <v>1.99</v>
      </c>
      <c r="F56" s="6">
        <v>2</v>
      </c>
      <c r="G56" s="6">
        <v>3</v>
      </c>
      <c r="H56" s="6">
        <v>4</v>
      </c>
      <c r="I56" s="60"/>
      <c r="J56" s="60"/>
      <c r="K56" s="6">
        <f t="shared" ref="K56:K61" si="29">IF(I56&gt;0,J56/I56*100,0)</f>
        <v>0</v>
      </c>
      <c r="L56" s="6">
        <f t="shared" ref="L56" si="30">IF(ISBLANK(I56),0,IF(K56&lt;E56-20,0,IF(K56&lt;=E56,(49*((K56-(E56-20))/20)),IF(K56&lt;=F56,49+((K56-E56)/(F56-E56)),IF(K56&lt;=G56,50+(25*((K56-F56)/(G56-F56))),IF(K56&lt;H56,75+(25*((K56-G56)/(H56-G56))),IF(K56&gt;=H56,100)))))))</f>
        <v>0</v>
      </c>
      <c r="M56" s="6">
        <f t="shared" ref="M56" si="31">L56*C56/100</f>
        <v>0</v>
      </c>
      <c r="N56" s="6"/>
    </row>
    <row r="57" spans="1:14" ht="24.6" x14ac:dyDescent="0.7">
      <c r="A57" s="27"/>
      <c r="B57" s="37" t="s">
        <v>122</v>
      </c>
      <c r="C57" s="32"/>
      <c r="D57" s="33"/>
      <c r="E57" s="8"/>
      <c r="F57" s="8"/>
      <c r="G57" s="8"/>
      <c r="H57" s="8"/>
      <c r="I57" s="60"/>
      <c r="J57" s="60"/>
      <c r="K57" s="6">
        <f t="shared" si="29"/>
        <v>0</v>
      </c>
      <c r="L57" s="8"/>
      <c r="M57" s="8"/>
      <c r="N57" s="8"/>
    </row>
    <row r="58" spans="1:14" ht="24.6" x14ac:dyDescent="0.7">
      <c r="A58" s="27"/>
      <c r="B58" s="37" t="s">
        <v>124</v>
      </c>
      <c r="C58" s="32"/>
      <c r="D58" s="33"/>
      <c r="E58" s="8"/>
      <c r="F58" s="8"/>
      <c r="G58" s="8"/>
      <c r="H58" s="8"/>
      <c r="I58" s="60"/>
      <c r="J58" s="60"/>
      <c r="K58" s="6">
        <f t="shared" si="29"/>
        <v>0</v>
      </c>
      <c r="L58" s="8"/>
      <c r="M58" s="8"/>
      <c r="N58" s="8"/>
    </row>
    <row r="59" spans="1:14" ht="24.6" x14ac:dyDescent="0.7">
      <c r="A59" s="27"/>
      <c r="B59" s="37" t="s">
        <v>125</v>
      </c>
      <c r="C59" s="32"/>
      <c r="D59" s="33"/>
      <c r="E59" s="8"/>
      <c r="F59" s="8"/>
      <c r="G59" s="8"/>
      <c r="H59" s="8"/>
      <c r="I59" s="60"/>
      <c r="J59" s="60"/>
      <c r="K59" s="6">
        <f t="shared" si="29"/>
        <v>0</v>
      </c>
      <c r="L59" s="8"/>
      <c r="M59" s="8"/>
      <c r="N59" s="8"/>
    </row>
    <row r="60" spans="1:14" ht="24.6" x14ac:dyDescent="0.7">
      <c r="A60" s="27"/>
      <c r="B60" s="37" t="s">
        <v>123</v>
      </c>
      <c r="C60" s="32"/>
      <c r="D60" s="33"/>
      <c r="E60" s="8"/>
      <c r="F60" s="8"/>
      <c r="G60" s="8"/>
      <c r="H60" s="8"/>
      <c r="I60" s="60"/>
      <c r="J60" s="60"/>
      <c r="K60" s="6">
        <f t="shared" si="29"/>
        <v>0</v>
      </c>
      <c r="L60" s="8"/>
      <c r="M60" s="8"/>
      <c r="N60" s="8"/>
    </row>
    <row r="61" spans="1:14" ht="24.6" x14ac:dyDescent="0.7">
      <c r="A61" s="27"/>
      <c r="B61" s="38" t="s">
        <v>126</v>
      </c>
      <c r="C61" s="32"/>
      <c r="D61" s="33"/>
      <c r="E61" s="8"/>
      <c r="F61" s="8"/>
      <c r="G61" s="8"/>
      <c r="H61" s="8"/>
      <c r="I61" s="60"/>
      <c r="J61" s="60"/>
      <c r="K61" s="6">
        <f t="shared" si="29"/>
        <v>0</v>
      </c>
      <c r="L61" s="8"/>
      <c r="M61" s="8"/>
      <c r="N61" s="8"/>
    </row>
    <row r="62" spans="1:14" ht="24.6" x14ac:dyDescent="0.7">
      <c r="A62" s="27">
        <v>22</v>
      </c>
      <c r="B62" s="27" t="s">
        <v>34</v>
      </c>
      <c r="C62" s="28">
        <v>2</v>
      </c>
      <c r="D62" s="29">
        <v>4</v>
      </c>
      <c r="E62" s="6">
        <v>1</v>
      </c>
      <c r="F62" s="6">
        <v>2</v>
      </c>
      <c r="G62" s="6">
        <v>3</v>
      </c>
      <c r="H62" s="6">
        <v>4</v>
      </c>
      <c r="I62" s="60"/>
      <c r="J62" s="60"/>
      <c r="K62" s="6">
        <f>J62</f>
        <v>0</v>
      </c>
      <c r="L62" s="6">
        <f t="shared" ref="L62" si="32">IF(ISBLANK(I62),0,IF(K62&lt;E62-20,0,IF(K62&lt;=E62,(49*((K62-(E62-20))/20)),IF(K62&lt;=F62,49+((K62-E62)/(F62-E62)),IF(K62&lt;=G62,50+(25*((K62-F62)/(G62-F62))),IF(K62&lt;H62,75+(25*((K62-G62)/(H62-G62))),IF(K62&gt;=H62,100)))))))</f>
        <v>0</v>
      </c>
      <c r="M62" s="6">
        <f t="shared" ref="M62" si="33">L62*C62/100</f>
        <v>0</v>
      </c>
      <c r="N62" s="6"/>
    </row>
    <row r="63" spans="1:14" ht="24.6" x14ac:dyDescent="0.7">
      <c r="A63" s="27"/>
      <c r="B63" s="37" t="s">
        <v>127</v>
      </c>
      <c r="C63" s="32"/>
      <c r="D63" s="33"/>
      <c r="E63" s="8"/>
      <c r="F63" s="8"/>
      <c r="G63" s="8"/>
      <c r="H63" s="8"/>
      <c r="I63" s="60"/>
      <c r="J63" s="60"/>
      <c r="K63" s="6"/>
      <c r="L63" s="8"/>
      <c r="M63" s="8"/>
      <c r="N63" s="8"/>
    </row>
    <row r="64" spans="1:14" ht="24.6" x14ac:dyDescent="0.7">
      <c r="A64" s="27"/>
      <c r="B64" s="37" t="s">
        <v>128</v>
      </c>
      <c r="C64" s="32"/>
      <c r="D64" s="33"/>
      <c r="E64" s="8"/>
      <c r="F64" s="8"/>
      <c r="G64" s="8"/>
      <c r="H64" s="8"/>
      <c r="I64" s="60"/>
      <c r="J64" s="60"/>
      <c r="K64" s="6"/>
      <c r="L64" s="8"/>
      <c r="M64" s="8"/>
      <c r="N64" s="8"/>
    </row>
    <row r="65" spans="1:14" ht="24.6" x14ac:dyDescent="0.7">
      <c r="A65" s="27"/>
      <c r="B65" s="37" t="s">
        <v>129</v>
      </c>
      <c r="C65" s="32"/>
      <c r="D65" s="33"/>
      <c r="E65" s="8"/>
      <c r="F65" s="8"/>
      <c r="G65" s="8"/>
      <c r="H65" s="8"/>
      <c r="I65" s="60"/>
      <c r="J65" s="60"/>
      <c r="K65" s="6"/>
      <c r="L65" s="8"/>
      <c r="M65" s="8"/>
      <c r="N65" s="8"/>
    </row>
    <row r="66" spans="1:14" ht="24.6" x14ac:dyDescent="0.7">
      <c r="A66" s="27">
        <v>23</v>
      </c>
      <c r="B66" s="27" t="s">
        <v>35</v>
      </c>
      <c r="C66" s="28">
        <v>3</v>
      </c>
      <c r="D66" s="29">
        <v>85</v>
      </c>
      <c r="E66" s="6">
        <v>55</v>
      </c>
      <c r="F66" s="6">
        <v>65</v>
      </c>
      <c r="G66" s="6">
        <v>75</v>
      </c>
      <c r="H66" s="6">
        <v>85</v>
      </c>
      <c r="I66" s="60"/>
      <c r="J66" s="60"/>
      <c r="K66" s="6">
        <f t="shared" ref="K66:K86" si="34">IF(I66&gt;0,J66/I66*100,0)</f>
        <v>0</v>
      </c>
      <c r="L66" s="6">
        <f t="shared" ref="L66:L79" si="35">IF(ISBLANK(I66),0,IF(K66&lt;E66-20,0,IF(K66&lt;=E66,(49*((K66-(E66-20))/20)),IF(K66&lt;=F66,49+((K66-E66)/(F66-E66)),IF(K66&lt;=G66,50+(25*((K66-F66)/(G66-F66))),IF(K66&lt;H66,75+(25*((K66-G66)/(H66-G66))),IF(K66&gt;=H66,100)))))))</f>
        <v>0</v>
      </c>
      <c r="M66" s="6">
        <f t="shared" ref="M66:M79" si="36">L66*C66/100</f>
        <v>0</v>
      </c>
      <c r="N66" s="6"/>
    </row>
    <row r="67" spans="1:14" ht="24.6" x14ac:dyDescent="0.7">
      <c r="A67" s="27">
        <v>24</v>
      </c>
      <c r="B67" s="27" t="s">
        <v>36</v>
      </c>
      <c r="C67" s="28">
        <v>2</v>
      </c>
      <c r="D67" s="29">
        <v>60</v>
      </c>
      <c r="E67" s="6">
        <v>30</v>
      </c>
      <c r="F67" s="6">
        <v>40</v>
      </c>
      <c r="G67" s="6">
        <v>50</v>
      </c>
      <c r="H67" s="6">
        <v>60</v>
      </c>
      <c r="I67" s="60"/>
      <c r="J67" s="60"/>
      <c r="K67" s="6">
        <f t="shared" si="34"/>
        <v>0</v>
      </c>
      <c r="L67" s="6">
        <f t="shared" si="35"/>
        <v>0</v>
      </c>
      <c r="M67" s="6">
        <f t="shared" si="36"/>
        <v>0</v>
      </c>
      <c r="N67" s="6"/>
    </row>
    <row r="68" spans="1:14" ht="24.6" x14ac:dyDescent="0.7">
      <c r="A68" s="27">
        <v>25</v>
      </c>
      <c r="B68" s="27" t="s">
        <v>37</v>
      </c>
      <c r="C68" s="28">
        <v>2</v>
      </c>
      <c r="D68" s="29">
        <v>1840</v>
      </c>
      <c r="E68" s="6">
        <v>1440</v>
      </c>
      <c r="F68" s="6">
        <v>1640</v>
      </c>
      <c r="G68" s="6">
        <v>1740</v>
      </c>
      <c r="H68" s="6">
        <v>1840</v>
      </c>
      <c r="I68" s="60"/>
      <c r="J68" s="60"/>
      <c r="K68" s="6">
        <f t="shared" si="34"/>
        <v>0</v>
      </c>
      <c r="L68" s="6">
        <f t="shared" si="35"/>
        <v>0</v>
      </c>
      <c r="M68" s="6">
        <f t="shared" si="36"/>
        <v>0</v>
      </c>
      <c r="N68" s="6"/>
    </row>
    <row r="69" spans="1:14" ht="24.6" x14ac:dyDescent="0.7">
      <c r="A69" s="27">
        <v>26</v>
      </c>
      <c r="B69" s="31" t="s">
        <v>38</v>
      </c>
      <c r="C69" s="28">
        <v>3</v>
      </c>
      <c r="D69" s="29">
        <v>77.5</v>
      </c>
      <c r="E69" s="6">
        <v>70</v>
      </c>
      <c r="F69" s="6">
        <v>72.5</v>
      </c>
      <c r="G69" s="6">
        <v>75</v>
      </c>
      <c r="H69" s="6">
        <v>77.5</v>
      </c>
      <c r="I69" s="60"/>
      <c r="J69" s="60"/>
      <c r="K69" s="6">
        <f t="shared" si="34"/>
        <v>0</v>
      </c>
      <c r="L69" s="6">
        <f t="shared" si="35"/>
        <v>0</v>
      </c>
      <c r="M69" s="6">
        <f t="shared" si="36"/>
        <v>0</v>
      </c>
      <c r="N69" s="6"/>
    </row>
    <row r="70" spans="1:14" ht="24.6" x14ac:dyDescent="0.7">
      <c r="A70" s="27">
        <v>27</v>
      </c>
      <c r="B70" s="27" t="s">
        <v>39</v>
      </c>
      <c r="C70" s="28">
        <v>2</v>
      </c>
      <c r="D70" s="29">
        <v>82</v>
      </c>
      <c r="E70" s="6">
        <v>72</v>
      </c>
      <c r="F70" s="6">
        <v>76</v>
      </c>
      <c r="G70" s="6">
        <v>80</v>
      </c>
      <c r="H70" s="6">
        <v>82</v>
      </c>
      <c r="I70" s="60"/>
      <c r="J70" s="60"/>
      <c r="K70" s="6">
        <f t="shared" si="34"/>
        <v>0</v>
      </c>
      <c r="L70" s="6">
        <f t="shared" si="35"/>
        <v>0</v>
      </c>
      <c r="M70" s="6">
        <f t="shared" si="36"/>
        <v>0</v>
      </c>
      <c r="N70" s="6"/>
    </row>
    <row r="71" spans="1:14" ht="24.6" x14ac:dyDescent="0.7">
      <c r="A71" s="27">
        <v>28</v>
      </c>
      <c r="B71" s="27" t="s">
        <v>40</v>
      </c>
      <c r="C71" s="28">
        <v>2</v>
      </c>
      <c r="D71" s="29">
        <v>97</v>
      </c>
      <c r="E71" s="6">
        <v>91</v>
      </c>
      <c r="F71" s="6">
        <v>93</v>
      </c>
      <c r="G71" s="6">
        <v>95</v>
      </c>
      <c r="H71" s="6">
        <v>97</v>
      </c>
      <c r="I71" s="60"/>
      <c r="J71" s="60"/>
      <c r="K71" s="6">
        <f t="shared" si="34"/>
        <v>0</v>
      </c>
      <c r="L71" s="6">
        <f t="shared" si="35"/>
        <v>0</v>
      </c>
      <c r="M71" s="6">
        <f t="shared" si="36"/>
        <v>0</v>
      </c>
      <c r="N71" s="6"/>
    </row>
    <row r="72" spans="1:14" ht="24.6" x14ac:dyDescent="0.7">
      <c r="A72" s="27">
        <v>29</v>
      </c>
      <c r="B72" s="30" t="s">
        <v>41</v>
      </c>
      <c r="C72" s="28">
        <v>2.5</v>
      </c>
      <c r="D72" s="29">
        <v>40</v>
      </c>
      <c r="E72" s="6">
        <v>25</v>
      </c>
      <c r="F72" s="6">
        <v>30</v>
      </c>
      <c r="G72" s="6">
        <v>35</v>
      </c>
      <c r="H72" s="6">
        <v>40</v>
      </c>
      <c r="I72" s="60"/>
      <c r="J72" s="60"/>
      <c r="K72" s="6">
        <f t="shared" si="34"/>
        <v>0</v>
      </c>
      <c r="L72" s="6">
        <f t="shared" si="35"/>
        <v>0</v>
      </c>
      <c r="M72" s="6">
        <f t="shared" si="36"/>
        <v>0</v>
      </c>
      <c r="N72" s="6"/>
    </row>
    <row r="73" spans="1:14" ht="24.6" x14ac:dyDescent="0.7">
      <c r="A73" s="27">
        <v>30</v>
      </c>
      <c r="B73" s="27" t="s">
        <v>42</v>
      </c>
      <c r="C73" s="28">
        <v>2.5</v>
      </c>
      <c r="D73" s="29">
        <v>65</v>
      </c>
      <c r="E73" s="6">
        <v>50</v>
      </c>
      <c r="F73" s="6">
        <v>55</v>
      </c>
      <c r="G73" s="6">
        <v>60</v>
      </c>
      <c r="H73" s="6">
        <v>65</v>
      </c>
      <c r="I73" s="60"/>
      <c r="J73" s="60"/>
      <c r="K73" s="6">
        <f t="shared" si="34"/>
        <v>0</v>
      </c>
      <c r="L73" s="6">
        <f t="shared" si="35"/>
        <v>0</v>
      </c>
      <c r="M73" s="6">
        <f t="shared" si="36"/>
        <v>0</v>
      </c>
      <c r="N73" s="6"/>
    </row>
    <row r="74" spans="1:14" ht="24.6" x14ac:dyDescent="0.7">
      <c r="A74" s="27">
        <v>31</v>
      </c>
      <c r="B74" s="27" t="s">
        <v>43</v>
      </c>
      <c r="C74" s="28">
        <v>2</v>
      </c>
      <c r="D74" s="29">
        <v>65</v>
      </c>
      <c r="E74" s="6">
        <v>50</v>
      </c>
      <c r="F74" s="6">
        <v>55</v>
      </c>
      <c r="G74" s="6">
        <v>60</v>
      </c>
      <c r="H74" s="6">
        <v>65</v>
      </c>
      <c r="I74" s="60"/>
      <c r="J74" s="60"/>
      <c r="K74" s="6">
        <f t="shared" si="34"/>
        <v>0</v>
      </c>
      <c r="L74" s="6">
        <f t="shared" si="35"/>
        <v>0</v>
      </c>
      <c r="M74" s="6">
        <f t="shared" si="36"/>
        <v>0</v>
      </c>
      <c r="N74" s="6"/>
    </row>
    <row r="75" spans="1:14" ht="24.6" x14ac:dyDescent="0.7">
      <c r="A75" s="27">
        <v>32</v>
      </c>
      <c r="B75" s="27" t="s">
        <v>44</v>
      </c>
      <c r="C75" s="28">
        <v>3</v>
      </c>
      <c r="D75" s="29">
        <v>85</v>
      </c>
      <c r="E75" s="6">
        <v>59</v>
      </c>
      <c r="F75" s="6">
        <v>60</v>
      </c>
      <c r="G75" s="6">
        <v>75</v>
      </c>
      <c r="H75" s="6">
        <v>85</v>
      </c>
      <c r="I75" s="60"/>
      <c r="J75" s="60"/>
      <c r="K75" s="6">
        <f t="shared" si="34"/>
        <v>0</v>
      </c>
      <c r="L75" s="6">
        <f t="shared" si="35"/>
        <v>0</v>
      </c>
      <c r="M75" s="6">
        <f t="shared" si="36"/>
        <v>0</v>
      </c>
      <c r="N75" s="6"/>
    </row>
    <row r="76" spans="1:14" ht="24.6" x14ac:dyDescent="0.7">
      <c r="A76" s="27">
        <v>33</v>
      </c>
      <c r="B76" s="27" t="s">
        <v>45</v>
      </c>
      <c r="C76" s="28">
        <v>2</v>
      </c>
      <c r="D76" s="29">
        <v>80</v>
      </c>
      <c r="E76" s="6">
        <v>65</v>
      </c>
      <c r="F76" s="6">
        <v>70</v>
      </c>
      <c r="G76" s="6">
        <v>75</v>
      </c>
      <c r="H76" s="6">
        <v>80</v>
      </c>
      <c r="I76" s="60"/>
      <c r="J76" s="60"/>
      <c r="K76" s="6">
        <f t="shared" si="34"/>
        <v>0</v>
      </c>
      <c r="L76" s="6">
        <f t="shared" si="35"/>
        <v>0</v>
      </c>
      <c r="M76" s="6">
        <f t="shared" si="36"/>
        <v>0</v>
      </c>
      <c r="N76" s="6"/>
    </row>
    <row r="77" spans="1:14" ht="24.6" x14ac:dyDescent="0.7">
      <c r="A77" s="27">
        <v>34</v>
      </c>
      <c r="B77" s="27" t="s">
        <v>46</v>
      </c>
      <c r="C77" s="28">
        <v>2</v>
      </c>
      <c r="D77" s="29">
        <v>12</v>
      </c>
      <c r="E77" s="6">
        <v>7</v>
      </c>
      <c r="F77" s="6">
        <v>8</v>
      </c>
      <c r="G77" s="6">
        <v>10</v>
      </c>
      <c r="H77" s="6">
        <v>12</v>
      </c>
      <c r="I77" s="60"/>
      <c r="J77" s="60"/>
      <c r="K77" s="6">
        <f t="shared" si="34"/>
        <v>0</v>
      </c>
      <c r="L77" s="6">
        <f t="shared" si="35"/>
        <v>0</v>
      </c>
      <c r="M77" s="6">
        <f t="shared" si="36"/>
        <v>0</v>
      </c>
      <c r="N77" s="6"/>
    </row>
    <row r="78" spans="1:14" ht="24.6" x14ac:dyDescent="0.7">
      <c r="A78" s="27">
        <v>35</v>
      </c>
      <c r="B78" s="27" t="s">
        <v>46</v>
      </c>
      <c r="C78" s="28">
        <v>2</v>
      </c>
      <c r="D78" s="29">
        <v>100</v>
      </c>
      <c r="E78" s="6">
        <v>59</v>
      </c>
      <c r="F78" s="6">
        <v>60</v>
      </c>
      <c r="G78" s="6">
        <v>80</v>
      </c>
      <c r="H78" s="6">
        <v>100</v>
      </c>
      <c r="I78" s="60"/>
      <c r="J78" s="60"/>
      <c r="K78" s="6">
        <f t="shared" si="34"/>
        <v>0</v>
      </c>
      <c r="L78" s="6">
        <f t="shared" si="35"/>
        <v>0</v>
      </c>
      <c r="M78" s="6">
        <f t="shared" si="36"/>
        <v>0</v>
      </c>
      <c r="N78" s="6"/>
    </row>
    <row r="79" spans="1:14" ht="24.6" x14ac:dyDescent="0.7">
      <c r="A79" s="27">
        <v>36</v>
      </c>
      <c r="B79" s="27" t="s">
        <v>47</v>
      </c>
      <c r="C79" s="28">
        <v>5</v>
      </c>
      <c r="D79" s="29">
        <v>5</v>
      </c>
      <c r="E79" s="6">
        <v>2.4</v>
      </c>
      <c r="F79" s="6">
        <v>2.5</v>
      </c>
      <c r="G79" s="6">
        <v>3.75</v>
      </c>
      <c r="H79" s="6">
        <v>5</v>
      </c>
      <c r="I79" s="60"/>
      <c r="J79" s="60"/>
      <c r="K79" s="6">
        <f t="shared" si="34"/>
        <v>0</v>
      </c>
      <c r="L79" s="6">
        <f t="shared" si="35"/>
        <v>0</v>
      </c>
      <c r="M79" s="6">
        <f t="shared" si="36"/>
        <v>0</v>
      </c>
      <c r="N79" s="6"/>
    </row>
    <row r="80" spans="1:14" ht="24.6" x14ac:dyDescent="0.7">
      <c r="A80" s="27"/>
      <c r="B80" s="38" t="s">
        <v>130</v>
      </c>
      <c r="C80" s="32"/>
      <c r="D80" s="33"/>
      <c r="E80" s="8"/>
      <c r="F80" s="8"/>
      <c r="G80" s="8"/>
      <c r="H80" s="8"/>
      <c r="I80" s="60"/>
      <c r="J80" s="60"/>
      <c r="K80" s="6">
        <f t="shared" si="34"/>
        <v>0</v>
      </c>
      <c r="L80" s="8"/>
      <c r="M80" s="8"/>
      <c r="N80" s="8"/>
    </row>
    <row r="81" spans="1:14" ht="24.6" x14ac:dyDescent="0.7">
      <c r="A81" s="27"/>
      <c r="B81" s="38" t="s">
        <v>132</v>
      </c>
      <c r="C81" s="32"/>
      <c r="D81" s="33"/>
      <c r="E81" s="8"/>
      <c r="F81" s="8"/>
      <c r="G81" s="8"/>
      <c r="H81" s="8"/>
      <c r="I81" s="60"/>
      <c r="J81" s="60"/>
      <c r="K81" s="6">
        <f t="shared" si="34"/>
        <v>0</v>
      </c>
      <c r="L81" s="8"/>
      <c r="M81" s="8"/>
      <c r="N81" s="8"/>
    </row>
    <row r="82" spans="1:14" ht="24.6" x14ac:dyDescent="0.7">
      <c r="A82" s="27"/>
      <c r="B82" s="38" t="s">
        <v>131</v>
      </c>
      <c r="C82" s="32"/>
      <c r="D82" s="33"/>
      <c r="E82" s="8"/>
      <c r="F82" s="8"/>
      <c r="G82" s="8"/>
      <c r="H82" s="8"/>
      <c r="I82" s="60"/>
      <c r="J82" s="60"/>
      <c r="K82" s="6">
        <f t="shared" si="34"/>
        <v>0</v>
      </c>
      <c r="L82" s="8"/>
      <c r="M82" s="8"/>
      <c r="N82" s="8"/>
    </row>
    <row r="83" spans="1:14" ht="24.6" x14ac:dyDescent="0.7">
      <c r="A83" s="27"/>
      <c r="B83" s="38" t="s">
        <v>133</v>
      </c>
      <c r="C83" s="32"/>
      <c r="D83" s="33"/>
      <c r="E83" s="8"/>
      <c r="F83" s="8"/>
      <c r="G83" s="8"/>
      <c r="H83" s="8"/>
      <c r="I83" s="60"/>
      <c r="J83" s="60"/>
      <c r="K83" s="6">
        <f t="shared" si="34"/>
        <v>0</v>
      </c>
      <c r="L83" s="8"/>
      <c r="M83" s="8"/>
      <c r="N83" s="8"/>
    </row>
    <row r="84" spans="1:14" ht="24.6" x14ac:dyDescent="0.7">
      <c r="A84" s="27"/>
      <c r="B84" s="38" t="s">
        <v>134</v>
      </c>
      <c r="C84" s="32"/>
      <c r="D84" s="33"/>
      <c r="E84" s="8"/>
      <c r="F84" s="8"/>
      <c r="G84" s="8"/>
      <c r="H84" s="8"/>
      <c r="I84" s="60"/>
      <c r="J84" s="60"/>
      <c r="K84" s="6">
        <f t="shared" si="34"/>
        <v>0</v>
      </c>
      <c r="L84" s="8"/>
      <c r="M84" s="8"/>
      <c r="N84" s="8"/>
    </row>
    <row r="85" spans="1:14" ht="24.6" x14ac:dyDescent="0.7">
      <c r="A85" s="27"/>
      <c r="B85" s="38" t="s">
        <v>135</v>
      </c>
      <c r="C85" s="32"/>
      <c r="D85" s="33"/>
      <c r="E85" s="8"/>
      <c r="F85" s="8"/>
      <c r="G85" s="8"/>
      <c r="H85" s="8"/>
      <c r="I85" s="60"/>
      <c r="J85" s="60"/>
      <c r="K85" s="6">
        <f t="shared" si="34"/>
        <v>0</v>
      </c>
      <c r="L85" s="8"/>
      <c r="M85" s="8"/>
      <c r="N85" s="8"/>
    </row>
    <row r="86" spans="1:14" ht="24.6" x14ac:dyDescent="0.7">
      <c r="A86" s="27"/>
      <c r="B86" s="38" t="s">
        <v>136</v>
      </c>
      <c r="C86" s="32"/>
      <c r="D86" s="33"/>
      <c r="E86" s="8"/>
      <c r="F86" s="8"/>
      <c r="G86" s="8"/>
      <c r="H86" s="8"/>
      <c r="I86" s="60"/>
      <c r="J86" s="60"/>
      <c r="K86" s="6">
        <f t="shared" si="34"/>
        <v>0</v>
      </c>
      <c r="L86" s="8"/>
      <c r="M86" s="8"/>
      <c r="N86" s="8"/>
    </row>
    <row r="87" spans="1:14" ht="24.6" x14ac:dyDescent="0.7">
      <c r="A87" s="43"/>
      <c r="B87" s="44" t="s">
        <v>158</v>
      </c>
      <c r="C87" s="45"/>
      <c r="D87" s="46"/>
      <c r="E87" s="13"/>
      <c r="F87" s="13"/>
      <c r="G87" s="13"/>
      <c r="H87" s="13"/>
      <c r="I87" s="63"/>
      <c r="J87" s="63"/>
      <c r="K87" s="13"/>
      <c r="L87" s="13"/>
      <c r="M87" s="13"/>
      <c r="N87" s="13"/>
    </row>
    <row r="88" spans="1:14" ht="24.6" x14ac:dyDescent="0.7">
      <c r="A88" s="27">
        <v>37</v>
      </c>
      <c r="B88" s="31" t="s">
        <v>48</v>
      </c>
      <c r="C88" s="28">
        <v>3</v>
      </c>
      <c r="D88" s="29">
        <v>4</v>
      </c>
      <c r="E88" s="6">
        <v>1</v>
      </c>
      <c r="F88" s="6">
        <v>2</v>
      </c>
      <c r="G88" s="6">
        <v>3</v>
      </c>
      <c r="H88" s="6">
        <v>4</v>
      </c>
      <c r="I88" s="60"/>
      <c r="J88" s="60"/>
      <c r="K88" s="6">
        <f t="shared" ref="K88" si="37">IF(I88&gt;0,J88/I88*100,0)</f>
        <v>0</v>
      </c>
      <c r="L88" s="6">
        <f t="shared" ref="L88" si="38">IF(ISBLANK(I88),0,IF(K88&lt;E88-20,0,IF(K88&lt;=E88,(49*((K88-(E88-20))/20)),IF(K88&lt;=F88,49+((K88-E88)/(F88-E88)),IF(K88&lt;=G88,50+(25*((K88-F88)/(G88-F88))),IF(K88&lt;H88,75+(25*((K88-G88)/(H88-G88))),IF(K88&gt;=H88,100)))))))</f>
        <v>0</v>
      </c>
      <c r="M88" s="6">
        <f t="shared" ref="M88" si="39">L88*C88/100</f>
        <v>0</v>
      </c>
      <c r="N88" s="6"/>
    </row>
    <row r="89" spans="1:14" ht="24.6" x14ac:dyDescent="0.7">
      <c r="A89" s="27">
        <v>38</v>
      </c>
      <c r="B89" s="31" t="s">
        <v>49</v>
      </c>
      <c r="C89" s="28">
        <v>3</v>
      </c>
      <c r="D89" s="29">
        <v>100</v>
      </c>
      <c r="E89" s="6">
        <v>49</v>
      </c>
      <c r="F89" s="6">
        <v>50</v>
      </c>
      <c r="G89" s="6">
        <v>75</v>
      </c>
      <c r="H89" s="6">
        <v>100</v>
      </c>
      <c r="I89" s="60"/>
      <c r="J89" s="60"/>
      <c r="K89" s="6">
        <f t="shared" ref="K89:K90" si="40">IF(I89&gt;0,J89/I89*100,0)</f>
        <v>0</v>
      </c>
      <c r="L89" s="6">
        <f t="shared" ref="L89:L90" si="41">IF(ISBLANK(I89),0,IF(K89&lt;E89-20,0,IF(K89&lt;=E89,(49*((K89-(E89-20))/20)),IF(K89&lt;=F89,49+((K89-E89)/(F89-E89)),IF(K89&lt;=G89,50+(25*((K89-F89)/(G89-F89))),IF(K89&lt;H89,75+(25*((K89-G89)/(H89-G89))),IF(K89&gt;=H89,100)))))))</f>
        <v>0</v>
      </c>
      <c r="M89" s="6">
        <f t="shared" ref="M89:M90" si="42">L89*C89/100</f>
        <v>0</v>
      </c>
      <c r="N89" s="6"/>
    </row>
    <row r="90" spans="1:14" ht="24.6" x14ac:dyDescent="0.7">
      <c r="A90" s="27">
        <v>39</v>
      </c>
      <c r="B90" s="31" t="s">
        <v>154</v>
      </c>
      <c r="C90" s="28">
        <v>2</v>
      </c>
      <c r="D90" s="29">
        <v>76</v>
      </c>
      <c r="E90" s="6">
        <v>49</v>
      </c>
      <c r="F90" s="6">
        <v>50</v>
      </c>
      <c r="G90" s="6">
        <v>75</v>
      </c>
      <c r="H90" s="6">
        <v>76</v>
      </c>
      <c r="I90" s="60"/>
      <c r="J90" s="60"/>
      <c r="K90" s="6">
        <f t="shared" si="40"/>
        <v>0</v>
      </c>
      <c r="L90" s="6">
        <f t="shared" si="41"/>
        <v>0</v>
      </c>
      <c r="M90" s="6">
        <f t="shared" si="42"/>
        <v>0</v>
      </c>
      <c r="N90" s="6"/>
    </row>
    <row r="91" spans="1:14" ht="24.6" x14ac:dyDescent="0.7">
      <c r="A91" s="27">
        <v>40</v>
      </c>
      <c r="B91" s="27" t="s">
        <v>51</v>
      </c>
      <c r="C91" s="28">
        <v>2</v>
      </c>
      <c r="D91" s="47">
        <v>100</v>
      </c>
      <c r="E91" s="8"/>
      <c r="F91" s="6">
        <v>50</v>
      </c>
      <c r="G91" s="6">
        <v>75</v>
      </c>
      <c r="H91" s="6">
        <v>100</v>
      </c>
      <c r="I91" s="60"/>
      <c r="J91" s="60"/>
      <c r="K91" s="6">
        <f t="shared" ref="K91" si="43">IF(I91&gt;0,J91/I91*100,0)</f>
        <v>0</v>
      </c>
      <c r="L91" s="6">
        <f t="shared" ref="L91:L92" si="44">IF(ISBLANK(I91),0,IF(K91&lt;E91-20,0,IF(K91&lt;=E91,(49*((K91-(E91-20))/20)),IF(K91&lt;=F91,49+((K91-E91)/(F91-E91)),IF(K91&lt;=G91,50+(25*((K91-F91)/(G91-F91))),IF(K91&lt;H91,75+(25*((K91-G91)/(H91-G91))),IF(K91&gt;=H91,100)))))))</f>
        <v>0</v>
      </c>
      <c r="M91" s="6">
        <f t="shared" ref="M91:M92" si="45">L91*C91/100</f>
        <v>0</v>
      </c>
      <c r="N91" s="6"/>
    </row>
    <row r="92" spans="1:14" ht="24.6" x14ac:dyDescent="0.7">
      <c r="A92" s="27">
        <v>41</v>
      </c>
      <c r="B92" s="27" t="s">
        <v>50</v>
      </c>
      <c r="C92" s="28">
        <v>4</v>
      </c>
      <c r="D92" s="29">
        <v>900</v>
      </c>
      <c r="E92" s="6">
        <v>699</v>
      </c>
      <c r="F92" s="6">
        <v>700</v>
      </c>
      <c r="G92" s="6">
        <v>800</v>
      </c>
      <c r="H92" s="6">
        <v>900</v>
      </c>
      <c r="I92" s="67">
        <v>1000</v>
      </c>
      <c r="J92" s="60"/>
      <c r="K92" s="6">
        <f>J92</f>
        <v>0</v>
      </c>
      <c r="L92" s="6">
        <f t="shared" si="44"/>
        <v>0</v>
      </c>
      <c r="M92" s="6">
        <f t="shared" si="45"/>
        <v>0</v>
      </c>
      <c r="N92" s="6"/>
    </row>
    <row r="93" spans="1:14" ht="24.6" x14ac:dyDescent="0.7">
      <c r="A93" s="27">
        <v>42</v>
      </c>
      <c r="B93" s="31" t="s">
        <v>52</v>
      </c>
      <c r="C93" s="28">
        <v>2</v>
      </c>
      <c r="D93" s="29">
        <v>4</v>
      </c>
      <c r="E93" s="6">
        <v>1</v>
      </c>
      <c r="F93" s="6">
        <v>2</v>
      </c>
      <c r="G93" s="6">
        <v>3</v>
      </c>
      <c r="H93" s="6">
        <v>4</v>
      </c>
      <c r="I93" s="67" t="s">
        <v>160</v>
      </c>
      <c r="J93" s="60"/>
      <c r="K93" s="6">
        <f>J93</f>
        <v>0</v>
      </c>
      <c r="L93" s="6">
        <f>IF(ISBLANK(J93),0,IF(K93&lt;E93-20,0,IF(K93&lt;=E93,(49*((K93-(E93-20))/20)),IF(K93&lt;=F93,49+((K93-E93)/(F93-E93)),IF(K93&lt;=G93,50+(25*((K93-F93)/(G93-F93))),IF(K93&lt;H93,75+(25*((K93-G93)/(H93-G93))),IF(K93&gt;=H93,100)))))))</f>
        <v>0</v>
      </c>
      <c r="M93" s="6">
        <f t="shared" ref="M93" si="46">L93*C93/100</f>
        <v>0</v>
      </c>
      <c r="N93" s="6"/>
    </row>
    <row r="94" spans="1:14" ht="24.6" x14ac:dyDescent="0.7">
      <c r="A94" s="48"/>
      <c r="B94" s="49" t="s">
        <v>93</v>
      </c>
      <c r="C94" s="50"/>
      <c r="D94" s="51"/>
      <c r="E94" s="7"/>
      <c r="F94" s="7"/>
      <c r="G94" s="7"/>
      <c r="H94" s="7"/>
      <c r="I94" s="64"/>
      <c r="J94" s="64"/>
      <c r="K94" s="7"/>
      <c r="L94" s="7"/>
      <c r="M94" s="7"/>
      <c r="N94" s="7"/>
    </row>
    <row r="95" spans="1:14" ht="24.6" x14ac:dyDescent="0.7">
      <c r="A95" s="23"/>
      <c r="B95" s="24" t="s">
        <v>155</v>
      </c>
      <c r="C95" s="25"/>
      <c r="D95" s="26"/>
      <c r="E95" s="10"/>
      <c r="F95" s="10"/>
      <c r="G95" s="10"/>
      <c r="H95" s="10"/>
      <c r="I95" s="65"/>
      <c r="J95" s="65"/>
      <c r="K95" s="10"/>
      <c r="L95" s="10"/>
      <c r="M95" s="10"/>
      <c r="N95" s="10"/>
    </row>
    <row r="96" spans="1:14" ht="24.6" x14ac:dyDescent="0.7">
      <c r="A96" s="27">
        <v>1</v>
      </c>
      <c r="B96" s="27" t="s">
        <v>12</v>
      </c>
      <c r="C96" s="28">
        <v>2</v>
      </c>
      <c r="D96" s="29">
        <v>55</v>
      </c>
      <c r="E96" s="6">
        <v>25</v>
      </c>
      <c r="F96" s="6">
        <v>35</v>
      </c>
      <c r="G96" s="6">
        <v>45</v>
      </c>
      <c r="H96" s="6">
        <v>55</v>
      </c>
      <c r="I96" s="60"/>
      <c r="J96" s="60"/>
      <c r="K96" s="6">
        <f t="shared" ref="K96:K101" si="47">IF(I96&gt;0,J96/I96*100,0)</f>
        <v>0</v>
      </c>
      <c r="L96" s="6">
        <f t="shared" ref="L96:L101" si="48">IF(ISBLANK(I96),0,IF(K96&lt;E96-20,0,IF(K96&lt;=E96,(49*((K96-(E96-20))/20)),IF(K96&lt;=F96,49+((K96-E96)/(F96-E96)),IF(K96&lt;=G96,50+(25*((K96-F96)/(G96-F96))),IF(K96&lt;H96,75+(25*((K96-G96)/(H96-G96))),IF(K96&gt;=H96,100)))))))</f>
        <v>0</v>
      </c>
      <c r="M96" s="6">
        <f t="shared" ref="M96:M101" si="49">L96*C96/100</f>
        <v>0</v>
      </c>
      <c r="N96" s="6"/>
    </row>
    <row r="97" spans="1:14" ht="24.6" x14ac:dyDescent="0.7">
      <c r="A97" s="27">
        <v>2</v>
      </c>
      <c r="B97" s="31" t="s">
        <v>54</v>
      </c>
      <c r="C97" s="28">
        <v>3</v>
      </c>
      <c r="D97" s="29">
        <v>90</v>
      </c>
      <c r="E97" s="6">
        <v>59</v>
      </c>
      <c r="F97" s="6">
        <v>60</v>
      </c>
      <c r="G97" s="6">
        <v>75</v>
      </c>
      <c r="H97" s="6">
        <v>90</v>
      </c>
      <c r="I97" s="60"/>
      <c r="J97" s="60"/>
      <c r="K97" s="6">
        <f t="shared" si="47"/>
        <v>0</v>
      </c>
      <c r="L97" s="6">
        <f t="shared" si="48"/>
        <v>0</v>
      </c>
      <c r="M97" s="6">
        <f t="shared" si="49"/>
        <v>0</v>
      </c>
      <c r="N97" s="6"/>
    </row>
    <row r="98" spans="1:14" ht="24.6" x14ac:dyDescent="0.7">
      <c r="A98" s="27">
        <v>3</v>
      </c>
      <c r="B98" s="52" t="s">
        <v>55</v>
      </c>
      <c r="C98" s="28">
        <v>2</v>
      </c>
      <c r="D98" s="29">
        <v>40</v>
      </c>
      <c r="E98" s="6">
        <v>25</v>
      </c>
      <c r="F98" s="6">
        <v>30</v>
      </c>
      <c r="G98" s="6">
        <v>35</v>
      </c>
      <c r="H98" s="6">
        <v>40</v>
      </c>
      <c r="I98" s="60"/>
      <c r="J98" s="60"/>
      <c r="K98" s="6">
        <f t="shared" si="47"/>
        <v>0</v>
      </c>
      <c r="L98" s="6">
        <f t="shared" si="48"/>
        <v>0</v>
      </c>
      <c r="M98" s="6">
        <f t="shared" si="49"/>
        <v>0</v>
      </c>
      <c r="N98" s="6"/>
    </row>
    <row r="99" spans="1:14" ht="24.6" x14ac:dyDescent="0.7">
      <c r="A99" s="27">
        <v>4</v>
      </c>
      <c r="B99" s="27" t="s">
        <v>56</v>
      </c>
      <c r="C99" s="28">
        <v>3</v>
      </c>
      <c r="D99" s="29">
        <v>61</v>
      </c>
      <c r="E99" s="6">
        <v>20</v>
      </c>
      <c r="F99" s="6">
        <v>21</v>
      </c>
      <c r="G99" s="6">
        <v>41</v>
      </c>
      <c r="H99" s="6">
        <v>61</v>
      </c>
      <c r="I99" s="60"/>
      <c r="J99" s="60"/>
      <c r="K99" s="6">
        <f t="shared" si="47"/>
        <v>0</v>
      </c>
      <c r="L99" s="6">
        <f t="shared" si="48"/>
        <v>0</v>
      </c>
      <c r="M99" s="6">
        <f t="shared" si="49"/>
        <v>0</v>
      </c>
      <c r="N99" s="6"/>
    </row>
    <row r="100" spans="1:14" ht="24.6" x14ac:dyDescent="0.7">
      <c r="A100" s="27">
        <v>5</v>
      </c>
      <c r="B100" s="27" t="s">
        <v>57</v>
      </c>
      <c r="C100" s="28">
        <v>3</v>
      </c>
      <c r="D100" s="29">
        <v>81</v>
      </c>
      <c r="E100" s="6">
        <v>30</v>
      </c>
      <c r="F100" s="6">
        <v>31</v>
      </c>
      <c r="G100" s="6">
        <v>61</v>
      </c>
      <c r="H100" s="6">
        <v>81</v>
      </c>
      <c r="I100" s="60"/>
      <c r="J100" s="60"/>
      <c r="K100" s="6">
        <f t="shared" si="47"/>
        <v>0</v>
      </c>
      <c r="L100" s="6">
        <f t="shared" si="48"/>
        <v>0</v>
      </c>
      <c r="M100" s="6">
        <f t="shared" si="49"/>
        <v>0</v>
      </c>
      <c r="N100" s="6"/>
    </row>
    <row r="101" spans="1:14" ht="24.6" x14ac:dyDescent="0.7">
      <c r="A101" s="27">
        <v>6</v>
      </c>
      <c r="B101" s="27" t="s">
        <v>58</v>
      </c>
      <c r="C101" s="28">
        <v>3</v>
      </c>
      <c r="D101" s="29">
        <v>80</v>
      </c>
      <c r="E101" s="6">
        <v>39</v>
      </c>
      <c r="F101" s="6">
        <v>40</v>
      </c>
      <c r="G101" s="6">
        <v>60</v>
      </c>
      <c r="H101" s="6">
        <v>80</v>
      </c>
      <c r="I101" s="60"/>
      <c r="J101" s="60"/>
      <c r="K101" s="6">
        <f t="shared" si="47"/>
        <v>0</v>
      </c>
      <c r="L101" s="6">
        <f t="shared" si="48"/>
        <v>0</v>
      </c>
      <c r="M101" s="6">
        <f t="shared" si="49"/>
        <v>0</v>
      </c>
      <c r="N101" s="6"/>
    </row>
    <row r="102" spans="1:14" ht="24.6" x14ac:dyDescent="0.7">
      <c r="A102" s="27">
        <v>7</v>
      </c>
      <c r="B102" s="27" t="s">
        <v>59</v>
      </c>
      <c r="C102" s="32"/>
      <c r="D102" s="33"/>
      <c r="E102" s="8"/>
      <c r="F102" s="8"/>
      <c r="G102" s="8"/>
      <c r="H102" s="8"/>
      <c r="I102" s="61"/>
      <c r="J102" s="61"/>
      <c r="K102" s="8"/>
      <c r="L102" s="8"/>
      <c r="M102" s="8"/>
      <c r="N102" s="8"/>
    </row>
    <row r="103" spans="1:14" ht="24.6" x14ac:dyDescent="0.7">
      <c r="A103" s="27"/>
      <c r="B103" s="36" t="s">
        <v>137</v>
      </c>
      <c r="C103" s="28">
        <v>1.5</v>
      </c>
      <c r="D103" s="29">
        <v>62.26</v>
      </c>
      <c r="E103" s="6">
        <v>60.66</v>
      </c>
      <c r="F103" s="6">
        <v>60.67</v>
      </c>
      <c r="G103" s="6">
        <v>61.73</v>
      </c>
      <c r="H103" s="6">
        <v>62.26</v>
      </c>
      <c r="I103" s="60"/>
      <c r="J103" s="60"/>
      <c r="K103" s="6">
        <f t="shared" ref="K103:K105" si="50">IF(I103&gt;0,J103/I103*100,0)</f>
        <v>0</v>
      </c>
      <c r="L103" s="6">
        <f t="shared" ref="L103:L105" si="51">IF(ISBLANK(I103),0,IF(K103&lt;E103-20,0,IF(K103&lt;=E103,(49*((K103-(E103-20))/20)),IF(K103&lt;=F103,49+((K103-E103)/(F103-E103)),IF(K103&lt;=G103,50+(25*((K103-F103)/(G103-F103))),IF(K103&lt;H103,75+(25*((K103-G103)/(H103-G103))),IF(K103&gt;=H103,100)))))))</f>
        <v>0</v>
      </c>
      <c r="M103" s="6">
        <f t="shared" ref="M103:M105" si="52">L103*C103/100</f>
        <v>0</v>
      </c>
      <c r="N103" s="6"/>
    </row>
    <row r="104" spans="1:14" ht="24.6" x14ac:dyDescent="0.7">
      <c r="A104" s="27"/>
      <c r="B104" s="36" t="s">
        <v>138</v>
      </c>
      <c r="C104" s="28">
        <v>1.5</v>
      </c>
      <c r="D104" s="29">
        <v>57.87</v>
      </c>
      <c r="E104" s="6">
        <v>54.47</v>
      </c>
      <c r="F104" s="6">
        <v>54.48</v>
      </c>
      <c r="G104" s="6">
        <v>56.74</v>
      </c>
      <c r="H104" s="6">
        <v>57.87</v>
      </c>
      <c r="I104" s="60"/>
      <c r="J104" s="60"/>
      <c r="K104" s="6">
        <f t="shared" si="50"/>
        <v>0</v>
      </c>
      <c r="L104" s="6">
        <f t="shared" si="51"/>
        <v>0</v>
      </c>
      <c r="M104" s="6">
        <f t="shared" si="52"/>
        <v>0</v>
      </c>
      <c r="N104" s="6"/>
    </row>
    <row r="105" spans="1:14" ht="24.6" x14ac:dyDescent="0.7">
      <c r="A105" s="27">
        <v>8</v>
      </c>
      <c r="B105" s="27" t="s">
        <v>139</v>
      </c>
      <c r="C105" s="28">
        <v>3</v>
      </c>
      <c r="D105" s="29">
        <v>100</v>
      </c>
      <c r="E105" s="6">
        <v>49</v>
      </c>
      <c r="F105" s="6">
        <v>50</v>
      </c>
      <c r="G105" s="6">
        <v>75</v>
      </c>
      <c r="H105" s="6">
        <v>100</v>
      </c>
      <c r="I105" s="60"/>
      <c r="J105" s="60"/>
      <c r="K105" s="6">
        <f t="shared" si="50"/>
        <v>0</v>
      </c>
      <c r="L105" s="6">
        <f t="shared" si="51"/>
        <v>0</v>
      </c>
      <c r="M105" s="6">
        <f t="shared" si="52"/>
        <v>0</v>
      </c>
      <c r="N105" s="6"/>
    </row>
    <row r="106" spans="1:14" ht="24.6" x14ac:dyDescent="0.7">
      <c r="A106" s="27">
        <v>9</v>
      </c>
      <c r="B106" s="27" t="s">
        <v>60</v>
      </c>
      <c r="C106" s="32"/>
      <c r="D106" s="33"/>
      <c r="E106" s="8"/>
      <c r="F106" s="8"/>
      <c r="G106" s="8"/>
      <c r="H106" s="8"/>
      <c r="I106" s="61"/>
      <c r="J106" s="61"/>
      <c r="K106" s="8"/>
      <c r="L106" s="8"/>
      <c r="M106" s="8"/>
      <c r="N106" s="8"/>
    </row>
    <row r="107" spans="1:14" ht="24.6" x14ac:dyDescent="0.7">
      <c r="A107" s="27"/>
      <c r="B107" s="37" t="s">
        <v>140</v>
      </c>
      <c r="C107" s="28">
        <v>1</v>
      </c>
      <c r="D107" s="29">
        <v>90</v>
      </c>
      <c r="E107" s="6">
        <v>64</v>
      </c>
      <c r="F107" s="6">
        <v>65</v>
      </c>
      <c r="G107" s="6">
        <v>75</v>
      </c>
      <c r="H107" s="6">
        <v>90</v>
      </c>
      <c r="I107" s="60"/>
      <c r="J107" s="60"/>
      <c r="K107" s="6">
        <f t="shared" ref="K107:K111" si="53">IF(I107&gt;0,J107/I107*100,0)</f>
        <v>0</v>
      </c>
      <c r="L107" s="6">
        <f t="shared" ref="L107:L111" si="54">IF(ISBLANK(I107),0,IF(K107&lt;E107-20,0,IF(K107&lt;=E107,(49*((K107-(E107-20))/20)),IF(K107&lt;=F107,49+((K107-E107)/(F107-E107)),IF(K107&lt;=G107,50+(25*((K107-F107)/(G107-F107))),IF(K107&lt;H107,75+(25*((K107-G107)/(H107-G107))),IF(K107&gt;=H107,100)))))))</f>
        <v>0</v>
      </c>
      <c r="M107" s="6">
        <f t="shared" ref="M107:M111" si="55">L107*C107/100</f>
        <v>0</v>
      </c>
      <c r="N107" s="6"/>
    </row>
    <row r="108" spans="1:14" ht="24.6" x14ac:dyDescent="0.7">
      <c r="A108" s="27"/>
      <c r="B108" s="37" t="s">
        <v>141</v>
      </c>
      <c r="C108" s="28">
        <v>1</v>
      </c>
      <c r="D108" s="29">
        <v>90</v>
      </c>
      <c r="E108" s="6">
        <v>67</v>
      </c>
      <c r="F108" s="6">
        <v>68</v>
      </c>
      <c r="G108" s="6">
        <v>78</v>
      </c>
      <c r="H108" s="6">
        <v>88</v>
      </c>
      <c r="I108" s="60"/>
      <c r="J108" s="60"/>
      <c r="K108" s="6">
        <f t="shared" si="53"/>
        <v>0</v>
      </c>
      <c r="L108" s="6">
        <f t="shared" si="54"/>
        <v>0</v>
      </c>
      <c r="M108" s="6">
        <f t="shared" si="55"/>
        <v>0</v>
      </c>
      <c r="N108" s="6"/>
    </row>
    <row r="109" spans="1:14" ht="24.6" x14ac:dyDescent="0.7">
      <c r="A109" s="27"/>
      <c r="B109" s="37" t="s">
        <v>142</v>
      </c>
      <c r="C109" s="28">
        <v>1</v>
      </c>
      <c r="D109" s="29">
        <v>90</v>
      </c>
      <c r="E109" s="6">
        <v>64</v>
      </c>
      <c r="F109" s="6">
        <v>65</v>
      </c>
      <c r="G109" s="6">
        <v>75</v>
      </c>
      <c r="H109" s="6">
        <v>85</v>
      </c>
      <c r="I109" s="60"/>
      <c r="J109" s="60"/>
      <c r="K109" s="6">
        <f t="shared" si="53"/>
        <v>0</v>
      </c>
      <c r="L109" s="6">
        <f t="shared" si="54"/>
        <v>0</v>
      </c>
      <c r="M109" s="6">
        <f t="shared" si="55"/>
        <v>0</v>
      </c>
      <c r="N109" s="6"/>
    </row>
    <row r="110" spans="1:14" ht="24.6" x14ac:dyDescent="0.7">
      <c r="A110" s="27">
        <v>10</v>
      </c>
      <c r="B110" s="31" t="s">
        <v>61</v>
      </c>
      <c r="C110" s="28">
        <v>3</v>
      </c>
      <c r="D110" s="29">
        <v>5</v>
      </c>
      <c r="E110" s="6">
        <v>1</v>
      </c>
      <c r="F110" s="6">
        <v>3</v>
      </c>
      <c r="G110" s="6">
        <v>4</v>
      </c>
      <c r="H110" s="6">
        <v>5</v>
      </c>
      <c r="I110" s="60"/>
      <c r="J110" s="60"/>
      <c r="K110" s="6">
        <f t="shared" si="53"/>
        <v>0</v>
      </c>
      <c r="L110" s="6">
        <f t="shared" si="54"/>
        <v>0</v>
      </c>
      <c r="M110" s="6">
        <f t="shared" si="55"/>
        <v>0</v>
      </c>
      <c r="N110" s="6"/>
    </row>
    <row r="111" spans="1:14" ht="24.6" x14ac:dyDescent="0.7">
      <c r="A111" s="27">
        <v>11</v>
      </c>
      <c r="B111" s="31" t="s">
        <v>62</v>
      </c>
      <c r="C111" s="28">
        <v>3</v>
      </c>
      <c r="D111" s="29">
        <v>4</v>
      </c>
      <c r="E111" s="6">
        <v>1</v>
      </c>
      <c r="F111" s="6">
        <v>2</v>
      </c>
      <c r="G111" s="6">
        <v>3</v>
      </c>
      <c r="H111" s="6">
        <v>4</v>
      </c>
      <c r="I111" s="60"/>
      <c r="J111" s="60"/>
      <c r="K111" s="6">
        <f t="shared" si="53"/>
        <v>0</v>
      </c>
      <c r="L111" s="6">
        <f t="shared" si="54"/>
        <v>0</v>
      </c>
      <c r="M111" s="6">
        <f t="shared" si="55"/>
        <v>0</v>
      </c>
      <c r="N111" s="6"/>
    </row>
    <row r="112" spans="1:14" ht="24.6" x14ac:dyDescent="0.7">
      <c r="A112" s="27">
        <v>12</v>
      </c>
      <c r="B112" s="53" t="s">
        <v>63</v>
      </c>
      <c r="C112" s="28">
        <v>2</v>
      </c>
      <c r="D112" s="29">
        <v>100</v>
      </c>
      <c r="E112" s="6">
        <v>12.5</v>
      </c>
      <c r="F112" s="6">
        <v>25</v>
      </c>
      <c r="G112" s="6">
        <v>37.5</v>
      </c>
      <c r="H112" s="6">
        <v>50</v>
      </c>
      <c r="I112" s="60"/>
      <c r="J112" s="60"/>
      <c r="K112" s="6">
        <f t="shared" ref="K112:K116" si="56">IF(I112&gt;0,J112/I112*100,0)</f>
        <v>0</v>
      </c>
      <c r="L112" s="6">
        <f t="shared" ref="L112:L116" si="57">IF(ISBLANK(I112),0,IF(K112&lt;E112-20,0,IF(K112&lt;=E112,(49*((K112-(E112-20))/20)),IF(K112&lt;=F112,49+((K112-E112)/(F112-E112)),IF(K112&lt;=G112,50+(25*((K112-F112)/(G112-F112))),IF(K112&lt;H112,75+(25*((K112-G112)/(H112-G112))),IF(K112&gt;=H112,100)))))))</f>
        <v>0</v>
      </c>
      <c r="M112" s="6">
        <f t="shared" ref="M112:M116" si="58">L112*C112/100</f>
        <v>0</v>
      </c>
      <c r="N112" s="6"/>
    </row>
    <row r="113" spans="1:14" ht="24.6" x14ac:dyDescent="0.7">
      <c r="A113" s="27">
        <v>13</v>
      </c>
      <c r="B113" s="31" t="s">
        <v>64</v>
      </c>
      <c r="C113" s="28">
        <v>2</v>
      </c>
      <c r="D113" s="29">
        <v>4</v>
      </c>
      <c r="E113" s="6">
        <v>1</v>
      </c>
      <c r="F113" s="6">
        <v>2</v>
      </c>
      <c r="G113" s="6">
        <v>3</v>
      </c>
      <c r="H113" s="6">
        <v>4</v>
      </c>
      <c r="I113" s="60"/>
      <c r="J113" s="60"/>
      <c r="K113" s="6">
        <f t="shared" si="56"/>
        <v>0</v>
      </c>
      <c r="L113" s="6">
        <f t="shared" si="57"/>
        <v>0</v>
      </c>
      <c r="M113" s="6">
        <f t="shared" si="58"/>
        <v>0</v>
      </c>
      <c r="N113" s="6"/>
    </row>
    <row r="114" spans="1:14" ht="24.6" x14ac:dyDescent="0.7">
      <c r="A114" s="27">
        <v>14</v>
      </c>
      <c r="B114" s="27" t="s">
        <v>65</v>
      </c>
      <c r="C114" s="28">
        <v>3</v>
      </c>
      <c r="D114" s="29">
        <v>4</v>
      </c>
      <c r="E114" s="6">
        <v>1</v>
      </c>
      <c r="F114" s="6">
        <v>2</v>
      </c>
      <c r="G114" s="6">
        <v>3</v>
      </c>
      <c r="H114" s="6">
        <v>4</v>
      </c>
      <c r="I114" s="60"/>
      <c r="J114" s="60"/>
      <c r="K114" s="6">
        <f t="shared" si="56"/>
        <v>0</v>
      </c>
      <c r="L114" s="6">
        <f t="shared" si="57"/>
        <v>0</v>
      </c>
      <c r="M114" s="6">
        <f t="shared" si="58"/>
        <v>0</v>
      </c>
      <c r="N114" s="6"/>
    </row>
    <row r="115" spans="1:14" ht="24.6" x14ac:dyDescent="0.7">
      <c r="A115" s="27">
        <v>15</v>
      </c>
      <c r="B115" s="31" t="s">
        <v>66</v>
      </c>
      <c r="C115" s="28">
        <v>3</v>
      </c>
      <c r="D115" s="29">
        <v>4</v>
      </c>
      <c r="E115" s="6">
        <v>1</v>
      </c>
      <c r="F115" s="6">
        <v>2</v>
      </c>
      <c r="G115" s="6">
        <v>3</v>
      </c>
      <c r="H115" s="6">
        <v>4</v>
      </c>
      <c r="I115" s="60"/>
      <c r="J115" s="60"/>
      <c r="K115" s="6">
        <f t="shared" si="56"/>
        <v>0</v>
      </c>
      <c r="L115" s="6">
        <f t="shared" si="57"/>
        <v>0</v>
      </c>
      <c r="M115" s="6">
        <f t="shared" si="58"/>
        <v>0</v>
      </c>
      <c r="N115" s="6"/>
    </row>
    <row r="116" spans="1:14" ht="24.6" x14ac:dyDescent="0.7">
      <c r="A116" s="27">
        <v>16</v>
      </c>
      <c r="B116" s="31" t="s">
        <v>67</v>
      </c>
      <c r="C116" s="28">
        <v>3</v>
      </c>
      <c r="D116" s="29">
        <v>4</v>
      </c>
      <c r="E116" s="6">
        <v>1</v>
      </c>
      <c r="F116" s="6">
        <v>2</v>
      </c>
      <c r="G116" s="6">
        <v>3</v>
      </c>
      <c r="H116" s="6">
        <v>4</v>
      </c>
      <c r="I116" s="60"/>
      <c r="J116" s="60"/>
      <c r="K116" s="6">
        <f t="shared" si="56"/>
        <v>0</v>
      </c>
      <c r="L116" s="6">
        <f t="shared" si="57"/>
        <v>0</v>
      </c>
      <c r="M116" s="6">
        <f t="shared" si="58"/>
        <v>0</v>
      </c>
      <c r="N116" s="6"/>
    </row>
    <row r="117" spans="1:14" ht="24.6" x14ac:dyDescent="0.7">
      <c r="A117" s="27"/>
      <c r="B117" s="37" t="s">
        <v>143</v>
      </c>
      <c r="C117" s="32"/>
      <c r="D117" s="33"/>
      <c r="E117" s="8"/>
      <c r="F117" s="8"/>
      <c r="G117" s="8"/>
      <c r="H117" s="8"/>
      <c r="I117" s="60"/>
      <c r="J117" s="60"/>
      <c r="K117" s="6"/>
      <c r="L117" s="8"/>
      <c r="M117" s="8"/>
      <c r="N117" s="6"/>
    </row>
    <row r="118" spans="1:14" ht="24.6" x14ac:dyDescent="0.7">
      <c r="A118" s="27"/>
      <c r="B118" s="37" t="s">
        <v>144</v>
      </c>
      <c r="C118" s="32"/>
      <c r="D118" s="33"/>
      <c r="E118" s="8"/>
      <c r="F118" s="8"/>
      <c r="G118" s="8"/>
      <c r="H118" s="8"/>
      <c r="I118" s="60"/>
      <c r="J118" s="60"/>
      <c r="K118" s="6"/>
      <c r="L118" s="8"/>
      <c r="M118" s="8"/>
      <c r="N118" s="6"/>
    </row>
    <row r="119" spans="1:14" ht="24.6" x14ac:dyDescent="0.7">
      <c r="A119" s="27">
        <v>17</v>
      </c>
      <c r="B119" s="31" t="s">
        <v>68</v>
      </c>
      <c r="C119" s="28">
        <v>2</v>
      </c>
      <c r="D119" s="29">
        <v>3</v>
      </c>
      <c r="E119" s="6">
        <v>0</v>
      </c>
      <c r="F119" s="6">
        <v>1</v>
      </c>
      <c r="G119" s="6">
        <v>2</v>
      </c>
      <c r="H119" s="6">
        <v>3</v>
      </c>
      <c r="I119" s="60"/>
      <c r="J119" s="60"/>
      <c r="K119" s="6">
        <f t="shared" ref="K119:K120" si="59">IF(I119&gt;0,J119/I119*100,0)</f>
        <v>0</v>
      </c>
      <c r="L119" s="6">
        <f t="shared" ref="L119:L120" si="60">IF(ISBLANK(I119),0,IF(K119&lt;E119-20,0,IF(K119&lt;=E119,(49*((K119-(E119-20))/20)),IF(K119&lt;=F119,49+((K119-E119)/(F119-E119)),IF(K119&lt;=G119,50+(25*((K119-F119)/(G119-F119))),IF(K119&lt;H119,75+(25*((K119-G119)/(H119-G119))),IF(K119&gt;=H119,100)))))))</f>
        <v>0</v>
      </c>
      <c r="M119" s="6">
        <f t="shared" ref="M119:M120" si="61">L119*C119/100</f>
        <v>0</v>
      </c>
      <c r="N119" s="6"/>
    </row>
    <row r="120" spans="1:14" ht="24.6" x14ac:dyDescent="0.7">
      <c r="A120" s="27">
        <v>18</v>
      </c>
      <c r="B120" s="27" t="s">
        <v>69</v>
      </c>
      <c r="C120" s="28">
        <v>3</v>
      </c>
      <c r="D120" s="29">
        <v>100</v>
      </c>
      <c r="E120" s="6">
        <v>70</v>
      </c>
      <c r="F120" s="6">
        <v>80</v>
      </c>
      <c r="G120" s="6">
        <v>90</v>
      </c>
      <c r="H120" s="6">
        <v>100</v>
      </c>
      <c r="I120" s="60"/>
      <c r="J120" s="60"/>
      <c r="K120" s="6">
        <f t="shared" si="59"/>
        <v>0</v>
      </c>
      <c r="L120" s="6">
        <f t="shared" si="60"/>
        <v>0</v>
      </c>
      <c r="M120" s="6">
        <f t="shared" si="61"/>
        <v>0</v>
      </c>
      <c r="N120" s="6"/>
    </row>
    <row r="121" spans="1:14" ht="24.6" x14ac:dyDescent="0.7">
      <c r="A121" s="39"/>
      <c r="B121" s="40" t="s">
        <v>156</v>
      </c>
      <c r="C121" s="41"/>
      <c r="D121" s="42"/>
      <c r="E121" s="11"/>
      <c r="F121" s="11"/>
      <c r="G121" s="11"/>
      <c r="H121" s="11"/>
      <c r="I121" s="62"/>
      <c r="J121" s="62"/>
      <c r="K121" s="11"/>
      <c r="L121" s="11"/>
      <c r="M121" s="11"/>
      <c r="N121" s="11"/>
    </row>
    <row r="122" spans="1:14" ht="24.6" x14ac:dyDescent="0.7">
      <c r="A122" s="27">
        <v>19</v>
      </c>
      <c r="B122" s="27" t="s">
        <v>70</v>
      </c>
      <c r="C122" s="28">
        <v>2</v>
      </c>
      <c r="D122" s="29">
        <v>3</v>
      </c>
      <c r="E122" s="6">
        <v>1.5</v>
      </c>
      <c r="F122" s="6">
        <v>2</v>
      </c>
      <c r="G122" s="6">
        <v>2.5</v>
      </c>
      <c r="H122" s="6">
        <v>3</v>
      </c>
      <c r="I122" s="60"/>
      <c r="J122" s="60"/>
      <c r="K122" s="6">
        <f t="shared" ref="K122:K123" si="62">IF(I122&gt;0,J122/I122*100,0)</f>
        <v>0</v>
      </c>
      <c r="L122" s="6">
        <f t="shared" ref="L122:L123" si="63">IF(ISBLANK(I122),0,IF(K122&lt;E122-20,0,IF(K122&lt;=E122,(49*((K122-(E122-20))/20)),IF(K122&lt;=F122,49+((K122-E122)/(F122-E122)),IF(K122&lt;=G122,50+(25*((K122-F122)/(G122-F122))),IF(K122&lt;H122,75+(25*((K122-G122)/(H122-G122))),IF(K122&gt;=H122,100)))))))</f>
        <v>0</v>
      </c>
      <c r="M122" s="6">
        <f t="shared" ref="M122:M123" si="64">L122*C122/100</f>
        <v>0</v>
      </c>
      <c r="N122" s="6"/>
    </row>
    <row r="123" spans="1:14" ht="24.6" x14ac:dyDescent="0.7">
      <c r="A123" s="27">
        <v>20</v>
      </c>
      <c r="B123" s="54" t="s">
        <v>71</v>
      </c>
      <c r="C123" s="28">
        <v>2</v>
      </c>
      <c r="D123" s="29">
        <v>5</v>
      </c>
      <c r="E123" s="6">
        <v>2.4900000000000002</v>
      </c>
      <c r="F123" s="6">
        <v>2.5</v>
      </c>
      <c r="G123" s="6">
        <v>3.75</v>
      </c>
      <c r="H123" s="6">
        <v>5</v>
      </c>
      <c r="I123" s="60"/>
      <c r="J123" s="60"/>
      <c r="K123" s="6">
        <f t="shared" si="62"/>
        <v>0</v>
      </c>
      <c r="L123" s="6">
        <f t="shared" si="63"/>
        <v>0</v>
      </c>
      <c r="M123" s="6">
        <f t="shared" si="64"/>
        <v>0</v>
      </c>
      <c r="N123" s="6"/>
    </row>
    <row r="124" spans="1:14" ht="24.6" x14ac:dyDescent="0.7">
      <c r="A124" s="27">
        <v>21</v>
      </c>
      <c r="B124" s="27" t="s">
        <v>72</v>
      </c>
      <c r="C124" s="32"/>
      <c r="D124" s="33"/>
      <c r="E124" s="8"/>
      <c r="F124" s="8"/>
      <c r="G124" s="8"/>
      <c r="H124" s="8"/>
      <c r="I124" s="61"/>
      <c r="J124" s="61"/>
      <c r="K124" s="8"/>
      <c r="L124" s="8"/>
      <c r="M124" s="8"/>
      <c r="N124" s="8"/>
    </row>
    <row r="125" spans="1:14" ht="24.6" x14ac:dyDescent="0.7">
      <c r="A125" s="27"/>
      <c r="B125" s="34" t="s">
        <v>145</v>
      </c>
      <c r="C125" s="28">
        <v>1</v>
      </c>
      <c r="D125" s="29">
        <v>40</v>
      </c>
      <c r="E125" s="6">
        <v>27</v>
      </c>
      <c r="F125" s="6">
        <v>28</v>
      </c>
      <c r="G125" s="6">
        <v>35</v>
      </c>
      <c r="H125" s="6">
        <v>40</v>
      </c>
      <c r="I125" s="60"/>
      <c r="J125" s="60"/>
      <c r="K125" s="6">
        <f t="shared" ref="K125:K132" si="65">IF(I125&gt;0,J125/I125*100,0)</f>
        <v>0</v>
      </c>
      <c r="L125" s="6">
        <f t="shared" ref="L125:L129" si="66">IF(ISBLANK(I125),0,IF(K125&lt;E125-20,0,IF(K125&lt;=E125,(49*((K125-(E125-20))/20)),IF(K125&lt;=F125,49+((K125-E125)/(F125-E125)),IF(K125&lt;=G125,50+(25*((K125-F125)/(G125-F125))),IF(K125&lt;H125,75+(25*((K125-G125)/(H125-G125))),IF(K125&gt;=H125,100)))))))</f>
        <v>0</v>
      </c>
      <c r="M125" s="6">
        <f t="shared" ref="M125:M129" si="67">L125*C125/100</f>
        <v>0</v>
      </c>
      <c r="N125" s="6"/>
    </row>
    <row r="126" spans="1:14" ht="24.6" x14ac:dyDescent="0.7">
      <c r="A126" s="27"/>
      <c r="B126" s="55" t="s">
        <v>146</v>
      </c>
      <c r="C126" s="28">
        <v>1</v>
      </c>
      <c r="D126" s="29">
        <v>65</v>
      </c>
      <c r="E126" s="6">
        <v>50</v>
      </c>
      <c r="F126" s="6">
        <v>55</v>
      </c>
      <c r="G126" s="6">
        <v>60</v>
      </c>
      <c r="H126" s="6">
        <v>65</v>
      </c>
      <c r="I126" s="60"/>
      <c r="J126" s="60"/>
      <c r="K126" s="6">
        <f t="shared" si="65"/>
        <v>0</v>
      </c>
      <c r="L126" s="6">
        <f t="shared" si="66"/>
        <v>0</v>
      </c>
      <c r="M126" s="6">
        <f t="shared" si="67"/>
        <v>0</v>
      </c>
      <c r="N126" s="6"/>
    </row>
    <row r="127" spans="1:14" ht="24.6" x14ac:dyDescent="0.7">
      <c r="A127" s="27"/>
      <c r="B127" s="34" t="s">
        <v>147</v>
      </c>
      <c r="C127" s="28">
        <v>1</v>
      </c>
      <c r="D127" s="29">
        <v>55</v>
      </c>
      <c r="E127" s="6">
        <v>40</v>
      </c>
      <c r="F127" s="6">
        <v>45</v>
      </c>
      <c r="G127" s="6">
        <v>50</v>
      </c>
      <c r="H127" s="6">
        <v>55</v>
      </c>
      <c r="I127" s="60"/>
      <c r="J127" s="60"/>
      <c r="K127" s="6">
        <f t="shared" si="65"/>
        <v>0</v>
      </c>
      <c r="L127" s="6">
        <f t="shared" si="66"/>
        <v>0</v>
      </c>
      <c r="M127" s="6">
        <f t="shared" si="67"/>
        <v>0</v>
      </c>
      <c r="N127" s="6"/>
    </row>
    <row r="128" spans="1:14" ht="24.6" x14ac:dyDescent="0.7">
      <c r="A128" s="27">
        <v>22</v>
      </c>
      <c r="B128" s="27" t="s">
        <v>73</v>
      </c>
      <c r="C128" s="28">
        <v>3</v>
      </c>
      <c r="D128" s="29">
        <v>5</v>
      </c>
      <c r="E128" s="6">
        <v>2</v>
      </c>
      <c r="F128" s="6">
        <v>3</v>
      </c>
      <c r="G128" s="6">
        <v>4</v>
      </c>
      <c r="H128" s="6">
        <v>5</v>
      </c>
      <c r="I128" s="60"/>
      <c r="J128" s="60"/>
      <c r="K128" s="6">
        <f t="shared" si="65"/>
        <v>0</v>
      </c>
      <c r="L128" s="6">
        <f t="shared" si="66"/>
        <v>0</v>
      </c>
      <c r="M128" s="6">
        <f t="shared" si="67"/>
        <v>0</v>
      </c>
      <c r="N128" s="6"/>
    </row>
    <row r="129" spans="1:14" ht="24.6" x14ac:dyDescent="0.7">
      <c r="A129" s="27">
        <v>23</v>
      </c>
      <c r="B129" s="27" t="s">
        <v>74</v>
      </c>
      <c r="C129" s="28">
        <v>2</v>
      </c>
      <c r="D129" s="29">
        <v>5</v>
      </c>
      <c r="E129" s="6">
        <v>2</v>
      </c>
      <c r="F129" s="6">
        <v>3</v>
      </c>
      <c r="G129" s="6">
        <v>4</v>
      </c>
      <c r="H129" s="6">
        <v>5</v>
      </c>
      <c r="I129" s="60"/>
      <c r="J129" s="60"/>
      <c r="K129" s="6">
        <f t="shared" si="65"/>
        <v>0</v>
      </c>
      <c r="L129" s="6">
        <f t="shared" si="66"/>
        <v>0</v>
      </c>
      <c r="M129" s="6">
        <f t="shared" si="67"/>
        <v>0</v>
      </c>
      <c r="N129" s="6"/>
    </row>
    <row r="130" spans="1:14" ht="24.6" x14ac:dyDescent="0.7">
      <c r="A130" s="27"/>
      <c r="B130" s="37" t="s">
        <v>149</v>
      </c>
      <c r="C130" s="32"/>
      <c r="D130" s="33"/>
      <c r="E130" s="8"/>
      <c r="F130" s="8"/>
      <c r="G130" s="8"/>
      <c r="H130" s="8"/>
      <c r="I130" s="60"/>
      <c r="J130" s="60"/>
      <c r="K130" s="6">
        <f t="shared" si="65"/>
        <v>0</v>
      </c>
      <c r="L130" s="8"/>
      <c r="M130" s="8"/>
      <c r="N130" s="8"/>
    </row>
    <row r="131" spans="1:14" ht="24.6" x14ac:dyDescent="0.7">
      <c r="A131" s="27"/>
      <c r="B131" s="37" t="s">
        <v>148</v>
      </c>
      <c r="C131" s="32"/>
      <c r="D131" s="33"/>
      <c r="E131" s="8"/>
      <c r="F131" s="8"/>
      <c r="G131" s="8"/>
      <c r="H131" s="8"/>
      <c r="I131" s="60"/>
      <c r="J131" s="60"/>
      <c r="K131" s="6">
        <f t="shared" si="65"/>
        <v>0</v>
      </c>
      <c r="L131" s="8"/>
      <c r="M131" s="8"/>
      <c r="N131" s="8"/>
    </row>
    <row r="132" spans="1:14" ht="24.6" x14ac:dyDescent="0.7">
      <c r="A132" s="27">
        <v>24</v>
      </c>
      <c r="B132" s="27" t="s">
        <v>75</v>
      </c>
      <c r="C132" s="28">
        <v>3</v>
      </c>
      <c r="D132" s="29">
        <v>4</v>
      </c>
      <c r="E132" s="6">
        <v>1</v>
      </c>
      <c r="F132" s="6">
        <v>2</v>
      </c>
      <c r="G132" s="6">
        <v>3</v>
      </c>
      <c r="H132" s="6">
        <v>4</v>
      </c>
      <c r="I132" s="60"/>
      <c r="J132" s="60"/>
      <c r="K132" s="6">
        <f t="shared" si="65"/>
        <v>0</v>
      </c>
      <c r="L132" s="6">
        <f t="shared" ref="L132" si="68">IF(ISBLANK(I132),0,IF(K132&lt;E132-20,0,IF(K132&lt;=E132,(49*((K132-(E132-20))/20)),IF(K132&lt;=F132,49+((K132-E132)/(F132-E132)),IF(K132&lt;=G132,50+(25*((K132-F132)/(G132-F132))),IF(K132&lt;H132,75+(25*((K132-G132)/(H132-G132))),IF(K132&gt;=H132,100)))))))</f>
        <v>0</v>
      </c>
      <c r="M132" s="6">
        <f t="shared" ref="M132" si="69">L132*C132/100</f>
        <v>0</v>
      </c>
      <c r="N132" s="6"/>
    </row>
    <row r="133" spans="1:14" ht="24.6" x14ac:dyDescent="0.7">
      <c r="A133" s="27">
        <v>25</v>
      </c>
      <c r="B133" s="52" t="s">
        <v>76</v>
      </c>
      <c r="C133" s="28">
        <v>3</v>
      </c>
      <c r="D133" s="29">
        <v>87.5</v>
      </c>
      <c r="E133" s="6">
        <v>80</v>
      </c>
      <c r="F133" s="6">
        <v>82.5</v>
      </c>
      <c r="G133" s="6">
        <v>85</v>
      </c>
      <c r="H133" s="6">
        <v>87.5</v>
      </c>
      <c r="I133" s="60"/>
      <c r="J133" s="60"/>
      <c r="K133" s="6">
        <f t="shared" ref="K133:K137" si="70">IF(I133&gt;0,J133/I133*100,0)</f>
        <v>0</v>
      </c>
      <c r="L133" s="6">
        <f t="shared" ref="L133:L137" si="71">IF(ISBLANK(I133),0,IF(K133&lt;E133-20,0,IF(K133&lt;=E133,(49*((K133-(E133-20))/20)),IF(K133&lt;=F133,49+((K133-E133)/(F133-E133)),IF(K133&lt;=G133,50+(25*((K133-F133)/(G133-F133))),IF(K133&lt;H133,75+(25*((K133-G133)/(H133-G133))),IF(K133&gt;=H133,100)))))))</f>
        <v>0</v>
      </c>
      <c r="M133" s="6">
        <f t="shared" ref="M133:M137" si="72">L133*C133/100</f>
        <v>0</v>
      </c>
      <c r="N133" s="6"/>
    </row>
    <row r="134" spans="1:14" ht="24.6" x14ac:dyDescent="0.7">
      <c r="A134" s="27">
        <v>26</v>
      </c>
      <c r="B134" s="52" t="s">
        <v>77</v>
      </c>
      <c r="C134" s="28">
        <v>2</v>
      </c>
      <c r="D134" s="29">
        <v>80</v>
      </c>
      <c r="E134" s="6">
        <v>50</v>
      </c>
      <c r="F134" s="6">
        <v>60</v>
      </c>
      <c r="G134" s="6">
        <v>70</v>
      </c>
      <c r="H134" s="6">
        <v>80</v>
      </c>
      <c r="I134" s="60"/>
      <c r="J134" s="60"/>
      <c r="K134" s="6">
        <f t="shared" si="70"/>
        <v>0</v>
      </c>
      <c r="L134" s="6">
        <f t="shared" si="71"/>
        <v>0</v>
      </c>
      <c r="M134" s="6">
        <f t="shared" si="72"/>
        <v>0</v>
      </c>
      <c r="N134" s="6"/>
    </row>
    <row r="135" spans="1:14" ht="24.6" x14ac:dyDescent="0.7">
      <c r="A135" s="27">
        <v>27</v>
      </c>
      <c r="B135" s="52" t="s">
        <v>78</v>
      </c>
      <c r="C135" s="28">
        <v>2</v>
      </c>
      <c r="D135" s="29">
        <v>65</v>
      </c>
      <c r="E135" s="6">
        <v>50</v>
      </c>
      <c r="F135" s="6">
        <v>55</v>
      </c>
      <c r="G135" s="6">
        <v>60</v>
      </c>
      <c r="H135" s="6">
        <v>65</v>
      </c>
      <c r="I135" s="60"/>
      <c r="J135" s="60"/>
      <c r="K135" s="6">
        <f t="shared" si="70"/>
        <v>0</v>
      </c>
      <c r="L135" s="6">
        <f t="shared" si="71"/>
        <v>0</v>
      </c>
      <c r="M135" s="6">
        <f t="shared" si="72"/>
        <v>0</v>
      </c>
      <c r="N135" s="6"/>
    </row>
    <row r="136" spans="1:14" ht="24.6" x14ac:dyDescent="0.7">
      <c r="A136" s="27">
        <v>28</v>
      </c>
      <c r="B136" s="52" t="s">
        <v>79</v>
      </c>
      <c r="C136" s="28">
        <v>2</v>
      </c>
      <c r="D136" s="29">
        <v>65</v>
      </c>
      <c r="E136" s="6">
        <v>50</v>
      </c>
      <c r="F136" s="6">
        <v>55</v>
      </c>
      <c r="G136" s="6">
        <v>60</v>
      </c>
      <c r="H136" s="6">
        <v>65</v>
      </c>
      <c r="I136" s="60"/>
      <c r="J136" s="60"/>
      <c r="K136" s="6">
        <f t="shared" si="70"/>
        <v>0</v>
      </c>
      <c r="L136" s="6">
        <f t="shared" si="71"/>
        <v>0</v>
      </c>
      <c r="M136" s="6">
        <f t="shared" si="72"/>
        <v>0</v>
      </c>
      <c r="N136" s="6"/>
    </row>
    <row r="137" spans="1:14" ht="24.6" x14ac:dyDescent="0.7">
      <c r="A137" s="27">
        <v>29</v>
      </c>
      <c r="B137" s="52" t="s">
        <v>94</v>
      </c>
      <c r="C137" s="28">
        <v>1</v>
      </c>
      <c r="D137" s="29">
        <v>100</v>
      </c>
      <c r="E137" s="6">
        <v>49</v>
      </c>
      <c r="F137" s="6">
        <v>50</v>
      </c>
      <c r="G137" s="6">
        <v>75</v>
      </c>
      <c r="H137" s="6">
        <v>100</v>
      </c>
      <c r="I137" s="60"/>
      <c r="J137" s="60"/>
      <c r="K137" s="6">
        <f t="shared" si="70"/>
        <v>0</v>
      </c>
      <c r="L137" s="6">
        <f t="shared" si="71"/>
        <v>0</v>
      </c>
      <c r="M137" s="6">
        <f t="shared" si="72"/>
        <v>0</v>
      </c>
      <c r="N137" s="6"/>
    </row>
    <row r="138" spans="1:14" ht="24.6" x14ac:dyDescent="0.7">
      <c r="A138" s="56"/>
      <c r="B138" s="57" t="s">
        <v>157</v>
      </c>
      <c r="C138" s="58"/>
      <c r="D138" s="59"/>
      <c r="E138" s="12"/>
      <c r="F138" s="12"/>
      <c r="G138" s="12"/>
      <c r="H138" s="12"/>
      <c r="I138" s="66"/>
      <c r="J138" s="66"/>
      <c r="K138" s="12"/>
      <c r="L138" s="12"/>
      <c r="M138" s="12"/>
      <c r="N138" s="12"/>
    </row>
    <row r="139" spans="1:14" ht="24.6" x14ac:dyDescent="0.7">
      <c r="A139" s="27">
        <v>30</v>
      </c>
      <c r="B139" s="31" t="s">
        <v>80</v>
      </c>
      <c r="C139" s="28">
        <v>2</v>
      </c>
      <c r="D139" s="29">
        <v>80</v>
      </c>
      <c r="E139" s="6">
        <v>59</v>
      </c>
      <c r="F139" s="6">
        <v>60</v>
      </c>
      <c r="G139" s="6">
        <v>70</v>
      </c>
      <c r="H139" s="6">
        <v>80</v>
      </c>
      <c r="I139" s="60"/>
      <c r="J139" s="60"/>
      <c r="K139" s="6">
        <f t="shared" ref="K139:K141" si="73">IF(I139&gt;0,J139/I139*100,0)</f>
        <v>0</v>
      </c>
      <c r="L139" s="6">
        <f t="shared" ref="L139:L141" si="74">IF(ISBLANK(I139),0,IF(K139&lt;E139-20,0,IF(K139&lt;=E139,(49*((K139-(E139-20))/20)),IF(K139&lt;=F139,49+((K139-E139)/(F139-E139)),IF(K139&lt;=G139,50+(25*((K139-F139)/(G139-F139))),IF(K139&lt;H139,75+(25*((K139-G139)/(H139-G139))),IF(K139&gt;=H139,100)))))))</f>
        <v>0</v>
      </c>
      <c r="M139" s="6">
        <f t="shared" ref="M139:M141" si="75">L139*C139/100</f>
        <v>0</v>
      </c>
      <c r="N139" s="6"/>
    </row>
    <row r="140" spans="1:14" ht="24.6" x14ac:dyDescent="0.7">
      <c r="A140" s="27">
        <v>31</v>
      </c>
      <c r="B140" s="27" t="s">
        <v>81</v>
      </c>
      <c r="C140" s="28">
        <v>2</v>
      </c>
      <c r="D140" s="29">
        <v>50</v>
      </c>
      <c r="E140" s="6">
        <v>20</v>
      </c>
      <c r="F140" s="6">
        <v>30</v>
      </c>
      <c r="G140" s="6">
        <v>40</v>
      </c>
      <c r="H140" s="6">
        <v>50</v>
      </c>
      <c r="I140" s="60"/>
      <c r="J140" s="60"/>
      <c r="K140" s="6">
        <f t="shared" si="73"/>
        <v>0</v>
      </c>
      <c r="L140" s="6">
        <f t="shared" si="74"/>
        <v>0</v>
      </c>
      <c r="M140" s="6">
        <f t="shared" si="75"/>
        <v>0</v>
      </c>
      <c r="N140" s="6"/>
    </row>
    <row r="141" spans="1:14" ht="24.6" x14ac:dyDescent="0.7">
      <c r="A141" s="27">
        <v>32</v>
      </c>
      <c r="B141" s="27" t="s">
        <v>82</v>
      </c>
      <c r="C141" s="28">
        <v>2</v>
      </c>
      <c r="D141" s="29">
        <v>80</v>
      </c>
      <c r="E141" s="6">
        <v>50</v>
      </c>
      <c r="F141" s="6">
        <v>60</v>
      </c>
      <c r="G141" s="6">
        <v>70</v>
      </c>
      <c r="H141" s="6">
        <v>80</v>
      </c>
      <c r="I141" s="60"/>
      <c r="J141" s="60"/>
      <c r="K141" s="6">
        <f t="shared" si="73"/>
        <v>0</v>
      </c>
      <c r="L141" s="6">
        <f t="shared" si="74"/>
        <v>0</v>
      </c>
      <c r="M141" s="6">
        <f t="shared" si="75"/>
        <v>0</v>
      </c>
      <c r="N141" s="6"/>
    </row>
    <row r="142" spans="1:14" ht="24.6" x14ac:dyDescent="0.7">
      <c r="A142" s="43"/>
      <c r="B142" s="44" t="s">
        <v>158</v>
      </c>
      <c r="C142" s="45"/>
      <c r="D142" s="46"/>
      <c r="E142" s="13"/>
      <c r="F142" s="13"/>
      <c r="G142" s="13"/>
      <c r="H142" s="13"/>
      <c r="I142" s="63"/>
      <c r="J142" s="63"/>
      <c r="K142" s="13"/>
      <c r="L142" s="13"/>
      <c r="M142" s="13"/>
      <c r="N142" s="13"/>
    </row>
    <row r="143" spans="1:14" ht="24.6" x14ac:dyDescent="0.7">
      <c r="A143" s="27">
        <v>33</v>
      </c>
      <c r="B143" s="27" t="s">
        <v>83</v>
      </c>
      <c r="C143" s="28">
        <v>3</v>
      </c>
      <c r="D143" s="29">
        <v>80</v>
      </c>
      <c r="E143" s="6">
        <v>59</v>
      </c>
      <c r="F143" s="6">
        <v>60</v>
      </c>
      <c r="G143" s="6">
        <v>70</v>
      </c>
      <c r="H143" s="6">
        <v>80</v>
      </c>
      <c r="I143" s="60"/>
      <c r="J143" s="60"/>
      <c r="K143" s="6">
        <f t="shared" ref="K143:K152" si="76">IF(I143&gt;0,J143/I143*100,0)</f>
        <v>0</v>
      </c>
      <c r="L143" s="6">
        <f t="shared" ref="L143:L152" si="77">IF(ISBLANK(I143),0,IF(K143&lt;E143-20,0,IF(K143&lt;=E143,(49*((K143-(E143-20))/20)),IF(K143&lt;=F143,49+((K143-E143)/(F143-E143)),IF(K143&lt;=G143,50+(25*((K143-F143)/(G143-F143))),IF(K143&lt;H143,75+(25*((K143-G143)/(H143-G143))),IF(K143&gt;=H143,100)))))))</f>
        <v>0</v>
      </c>
      <c r="M143" s="6">
        <f t="shared" ref="M143:M152" si="78">L143*C143/100</f>
        <v>0</v>
      </c>
      <c r="N143" s="6"/>
    </row>
    <row r="144" spans="1:14" ht="24.6" x14ac:dyDescent="0.7">
      <c r="A144" s="27">
        <v>34</v>
      </c>
      <c r="B144" s="27" t="s">
        <v>84</v>
      </c>
      <c r="C144" s="28">
        <v>2</v>
      </c>
      <c r="D144" s="29">
        <v>100</v>
      </c>
      <c r="E144" s="6">
        <v>49</v>
      </c>
      <c r="F144" s="6">
        <v>50</v>
      </c>
      <c r="G144" s="6">
        <v>80</v>
      </c>
      <c r="H144" s="6">
        <v>100</v>
      </c>
      <c r="I144" s="60"/>
      <c r="J144" s="60"/>
      <c r="K144" s="6">
        <f t="shared" si="76"/>
        <v>0</v>
      </c>
      <c r="L144" s="6">
        <f t="shared" si="77"/>
        <v>0</v>
      </c>
      <c r="M144" s="6">
        <f t="shared" si="78"/>
        <v>0</v>
      </c>
      <c r="N144" s="6"/>
    </row>
    <row r="145" spans="1:14" ht="24.6" x14ac:dyDescent="0.7">
      <c r="A145" s="27">
        <v>35</v>
      </c>
      <c r="B145" s="31" t="s">
        <v>85</v>
      </c>
      <c r="C145" s="28">
        <v>2</v>
      </c>
      <c r="D145" s="29">
        <v>90</v>
      </c>
      <c r="E145" s="6">
        <v>75</v>
      </c>
      <c r="F145" s="6">
        <v>80</v>
      </c>
      <c r="G145" s="6">
        <v>85</v>
      </c>
      <c r="H145" s="6">
        <v>90</v>
      </c>
      <c r="I145" s="60"/>
      <c r="J145" s="60"/>
      <c r="K145" s="6">
        <f t="shared" si="76"/>
        <v>0</v>
      </c>
      <c r="L145" s="6">
        <f t="shared" si="77"/>
        <v>0</v>
      </c>
      <c r="M145" s="6">
        <f t="shared" si="78"/>
        <v>0</v>
      </c>
      <c r="N145" s="6"/>
    </row>
    <row r="146" spans="1:14" ht="24.6" x14ac:dyDescent="0.7">
      <c r="A146" s="27">
        <v>36</v>
      </c>
      <c r="B146" s="27" t="s">
        <v>86</v>
      </c>
      <c r="C146" s="28">
        <v>1.5</v>
      </c>
      <c r="D146" s="29">
        <v>100</v>
      </c>
      <c r="E146" s="6">
        <v>79</v>
      </c>
      <c r="F146" s="6">
        <v>80</v>
      </c>
      <c r="G146" s="6">
        <v>90</v>
      </c>
      <c r="H146" s="6">
        <v>100</v>
      </c>
      <c r="I146" s="60"/>
      <c r="J146" s="60"/>
      <c r="K146" s="6">
        <f t="shared" si="76"/>
        <v>0</v>
      </c>
      <c r="L146" s="6">
        <f t="shared" si="77"/>
        <v>0</v>
      </c>
      <c r="M146" s="6">
        <f t="shared" si="78"/>
        <v>0</v>
      </c>
      <c r="N146" s="6"/>
    </row>
    <row r="147" spans="1:14" ht="24.6" x14ac:dyDescent="0.7">
      <c r="A147" s="27">
        <v>37</v>
      </c>
      <c r="B147" s="27" t="s">
        <v>87</v>
      </c>
      <c r="C147" s="28">
        <v>1.5</v>
      </c>
      <c r="D147" s="29">
        <v>100</v>
      </c>
      <c r="E147" s="6">
        <v>79</v>
      </c>
      <c r="F147" s="6">
        <v>80</v>
      </c>
      <c r="G147" s="6">
        <v>90</v>
      </c>
      <c r="H147" s="6">
        <v>100</v>
      </c>
      <c r="I147" s="60"/>
      <c r="J147" s="60"/>
      <c r="K147" s="6">
        <f t="shared" si="76"/>
        <v>0</v>
      </c>
      <c r="L147" s="6">
        <f t="shared" si="77"/>
        <v>0</v>
      </c>
      <c r="M147" s="6">
        <f t="shared" si="78"/>
        <v>0</v>
      </c>
      <c r="N147" s="6"/>
    </row>
    <row r="148" spans="1:14" ht="24.6" x14ac:dyDescent="0.7">
      <c r="A148" s="27">
        <v>38</v>
      </c>
      <c r="B148" s="27" t="s">
        <v>88</v>
      </c>
      <c r="C148" s="28">
        <v>1.5</v>
      </c>
      <c r="D148" s="29">
        <v>100</v>
      </c>
      <c r="E148" s="6">
        <v>79</v>
      </c>
      <c r="F148" s="6">
        <v>80</v>
      </c>
      <c r="G148" s="6">
        <v>90</v>
      </c>
      <c r="H148" s="6">
        <v>100</v>
      </c>
      <c r="I148" s="60"/>
      <c r="J148" s="60"/>
      <c r="K148" s="6">
        <f t="shared" si="76"/>
        <v>0</v>
      </c>
      <c r="L148" s="6">
        <f t="shared" si="77"/>
        <v>0</v>
      </c>
      <c r="M148" s="6">
        <f t="shared" si="78"/>
        <v>0</v>
      </c>
      <c r="N148" s="6"/>
    </row>
    <row r="149" spans="1:14" ht="24.6" x14ac:dyDescent="0.7">
      <c r="A149" s="27">
        <v>39</v>
      </c>
      <c r="B149" s="27" t="s">
        <v>89</v>
      </c>
      <c r="C149" s="28">
        <v>1.5</v>
      </c>
      <c r="D149" s="29">
        <v>100</v>
      </c>
      <c r="E149" s="6">
        <v>79</v>
      </c>
      <c r="F149" s="6">
        <v>80</v>
      </c>
      <c r="G149" s="6">
        <v>90</v>
      </c>
      <c r="H149" s="6">
        <v>100</v>
      </c>
      <c r="I149" s="60"/>
      <c r="J149" s="60"/>
      <c r="K149" s="6">
        <f t="shared" si="76"/>
        <v>0</v>
      </c>
      <c r="L149" s="6">
        <f t="shared" si="77"/>
        <v>0</v>
      </c>
      <c r="M149" s="6">
        <f t="shared" si="78"/>
        <v>0</v>
      </c>
      <c r="N149" s="6"/>
    </row>
    <row r="150" spans="1:14" ht="24.6" x14ac:dyDescent="0.7">
      <c r="A150" s="27">
        <v>40</v>
      </c>
      <c r="B150" s="27" t="s">
        <v>90</v>
      </c>
      <c r="C150" s="28">
        <v>2</v>
      </c>
      <c r="D150" s="29">
        <v>5</v>
      </c>
      <c r="E150" s="6">
        <v>2</v>
      </c>
      <c r="F150" s="6">
        <v>3</v>
      </c>
      <c r="G150" s="6">
        <v>4</v>
      </c>
      <c r="H150" s="6">
        <v>5</v>
      </c>
      <c r="I150" s="60"/>
      <c r="J150" s="60"/>
      <c r="K150" s="6">
        <f t="shared" si="76"/>
        <v>0</v>
      </c>
      <c r="L150" s="6">
        <f t="shared" si="77"/>
        <v>0</v>
      </c>
      <c r="M150" s="6">
        <f t="shared" si="78"/>
        <v>0</v>
      </c>
      <c r="N150" s="6"/>
    </row>
    <row r="151" spans="1:14" ht="24.6" x14ac:dyDescent="0.7">
      <c r="A151" s="27">
        <v>41</v>
      </c>
      <c r="B151" s="30" t="s">
        <v>91</v>
      </c>
      <c r="C151" s="28">
        <v>3</v>
      </c>
      <c r="D151" s="29">
        <v>94</v>
      </c>
      <c r="E151" s="6">
        <v>80</v>
      </c>
      <c r="F151" s="6">
        <v>84</v>
      </c>
      <c r="G151" s="6">
        <v>89</v>
      </c>
      <c r="H151" s="6">
        <v>94</v>
      </c>
      <c r="I151" s="60"/>
      <c r="J151" s="60"/>
      <c r="K151" s="6">
        <f t="shared" si="76"/>
        <v>0</v>
      </c>
      <c r="L151" s="6">
        <f t="shared" si="77"/>
        <v>0</v>
      </c>
      <c r="M151" s="6">
        <f t="shared" si="78"/>
        <v>0</v>
      </c>
      <c r="N151" s="6"/>
    </row>
    <row r="152" spans="1:14" ht="24.6" x14ac:dyDescent="0.7">
      <c r="A152" s="27">
        <v>42</v>
      </c>
      <c r="B152" s="53" t="s">
        <v>92</v>
      </c>
      <c r="C152" s="28">
        <v>2</v>
      </c>
      <c r="D152" s="29">
        <v>4</v>
      </c>
      <c r="E152" s="6">
        <v>1</v>
      </c>
      <c r="F152" s="6">
        <v>2</v>
      </c>
      <c r="G152" s="6">
        <v>3</v>
      </c>
      <c r="H152" s="6">
        <v>4</v>
      </c>
      <c r="I152" s="60"/>
      <c r="J152" s="60"/>
      <c r="K152" s="6">
        <f t="shared" si="76"/>
        <v>0</v>
      </c>
      <c r="L152" s="6">
        <f t="shared" si="77"/>
        <v>0</v>
      </c>
      <c r="M152" s="6">
        <f t="shared" si="78"/>
        <v>0</v>
      </c>
      <c r="N152" s="6"/>
    </row>
  </sheetData>
  <sheetProtection algorithmName="SHA-512" hashValue="CRVExVGDZynwQu7TJJ/Yp/fNDJC2CxKiaJxmQkXbRJKm0uKxpkSNqjRbApXTM/Gx9S4fqajj8Sh0MbMIPwvuUg==" saltValue="qSPTiwonbGYOYgy2ChWY6A==" spinCount="100000" sheet="1" objects="1" scenarios="1"/>
  <mergeCells count="8">
    <mergeCell ref="A1:N1"/>
    <mergeCell ref="A2:N2"/>
    <mergeCell ref="A3:N3"/>
    <mergeCell ref="A4:B5"/>
    <mergeCell ref="E4:H4"/>
    <mergeCell ref="I4:J4"/>
    <mergeCell ref="K4:K5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</dc:creator>
  <cp:lastModifiedBy>Nittaya</cp:lastModifiedBy>
  <dcterms:created xsi:type="dcterms:W3CDTF">2024-01-09T02:36:35Z</dcterms:created>
  <dcterms:modified xsi:type="dcterms:W3CDTF">2024-02-23T06:43:52Z</dcterms:modified>
</cp:coreProperties>
</file>